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firstSheet="2" activeTab="2"/>
  </bookViews>
  <sheets>
    <sheet name="lze k záv.účtu" sheetId="1" r:id="rId1"/>
    <sheet name="úpr pro zast" sheetId="2" r:id="rId2"/>
    <sheet name="dotace_prispevky_k_zav_uct" sheetId="3" r:id="rId3"/>
  </sheets>
  <definedNames/>
  <calcPr fullCalcOnLoad="1"/>
</workbook>
</file>

<file path=xl/sharedStrings.xml><?xml version="1.0" encoding="utf-8"?>
<sst xmlns="http://schemas.openxmlformats.org/spreadsheetml/2006/main" count="130" uniqueCount="91">
  <si>
    <t>Třída 1 – Daňové příjmy</t>
  </si>
  <si>
    <t>Třída 2 – Nedaňové příjmy</t>
  </si>
  <si>
    <t>Třída 3 – Kapitálové příjmy</t>
  </si>
  <si>
    <t>Třída 4 – Přijaté dotace</t>
  </si>
  <si>
    <t>Příjmy celkem</t>
  </si>
  <si>
    <t>Třída 5 – Běžné výdaje</t>
  </si>
  <si>
    <t>Třída 6 – Kapitálové výdaje</t>
  </si>
  <si>
    <t>Výdaje celkem</t>
  </si>
  <si>
    <t>Saldo: Příjmy - výdaje</t>
  </si>
  <si>
    <t>Třída 8 – Financování</t>
  </si>
  <si>
    <t>Splátky úvěrů</t>
  </si>
  <si>
    <t>Přijaté úvěry</t>
  </si>
  <si>
    <t>Změna stavu fin.prostředků na bankovních účtech</t>
  </si>
  <si>
    <t>Financování celkem</t>
  </si>
  <si>
    <t>OBEC HOMOLE, HOMOLE 72, 370 01 ČESKÉ BUDĚJOVICE</t>
  </si>
  <si>
    <t>Schválený rozpočet v Kč</t>
  </si>
  <si>
    <t>Upravený rozpočet v Kč</t>
  </si>
  <si>
    <t>Plnění k 31.12.2006 v Kč</t>
  </si>
  <si>
    <t xml:space="preserve">Údaje o plnění příjmů a výdajů za rok 2006 </t>
  </si>
  <si>
    <t>z toho:</t>
  </si>
  <si>
    <t>kanal. N.Homole</t>
  </si>
  <si>
    <t>kanal. Č.Dub</t>
  </si>
  <si>
    <t>budovy, haly a stavby</t>
  </si>
  <si>
    <t>pozemky</t>
  </si>
  <si>
    <t>na dopravní územní obslužnost</t>
  </si>
  <si>
    <t>příspěvky MŠ N.Homole</t>
  </si>
  <si>
    <t>neinv. transf. obcím (ZŠ)</t>
  </si>
  <si>
    <t>sběr  a svoz KO</t>
  </si>
  <si>
    <t>odměny členů zastup. obcí a krajů</t>
  </si>
  <si>
    <t>platy zaměstnanců v prac. pom.</t>
  </si>
  <si>
    <t>konzult., por. a právní služby</t>
  </si>
  <si>
    <t>platby daní a poplatků SR</t>
  </si>
  <si>
    <t>volby</t>
  </si>
  <si>
    <t>výkon správy + MŠ</t>
  </si>
  <si>
    <t>dotace z Úřadu práce ČB na mzdy</t>
  </si>
  <si>
    <t>činnost SDH</t>
  </si>
  <si>
    <t>čekárna Homole</t>
  </si>
  <si>
    <t>příspěvky na pořízení dlouh.maj.</t>
  </si>
  <si>
    <t>z prodeje pozemků</t>
  </si>
  <si>
    <t>příjmy z vlastní činnosti</t>
  </si>
  <si>
    <t>příjmy z pronájmu majetku</t>
  </si>
  <si>
    <t>příjmy z úroků</t>
  </si>
  <si>
    <t>ostatní nedaňové příjmy</t>
  </si>
  <si>
    <t>daň z př. FO ze záv.čin a f.pož.</t>
  </si>
  <si>
    <t>daň z př. FO ze SVČ</t>
  </si>
  <si>
    <t>daň z př. FO z kap. V.</t>
  </si>
  <si>
    <t xml:space="preserve">daň z př. PO </t>
  </si>
  <si>
    <t>daň z př. PO za obce</t>
  </si>
  <si>
    <t>DPH</t>
  </si>
  <si>
    <t>daň z nemovitostí</t>
  </si>
  <si>
    <t>poplatky</t>
  </si>
  <si>
    <t>ZÁVĚREČNÝ ÚČET OBCE HOMOLE ZA ROK 2006</t>
  </si>
  <si>
    <t>% plnění k upr. rozpočtu</t>
  </si>
  <si>
    <t>Údaje o plnění příjmů a výdajů za rok 2006  (v Kč)</t>
  </si>
  <si>
    <t xml:space="preserve">Schválený rozpočet </t>
  </si>
  <si>
    <t xml:space="preserve">Rozpočtová opatření </t>
  </si>
  <si>
    <t xml:space="preserve">Upravený rozpočet </t>
  </si>
  <si>
    <t xml:space="preserve">Plnění k 31.12.2006 </t>
  </si>
  <si>
    <t>Označení účelové dotace</t>
  </si>
  <si>
    <t>přiděleno Kč</t>
  </si>
  <si>
    <t>rozdíl Kč</t>
  </si>
  <si>
    <t>Poskytovatel</t>
  </si>
  <si>
    <t>Celkem</t>
  </si>
  <si>
    <t>Přestupkové řízení - Magistrát města České Budějovice</t>
  </si>
  <si>
    <t>Souhrnná dotace</t>
  </si>
  <si>
    <t>Státní rozpočet</t>
  </si>
  <si>
    <t>Obec Dasný</t>
  </si>
  <si>
    <t>Dasný 17, 373 41 Dasný</t>
  </si>
  <si>
    <t>IČO: 00581224</t>
  </si>
  <si>
    <t>Obec Dasný je zřizovatelem  příspěvkové organizace Mateřská školka Dasný.</t>
  </si>
  <si>
    <t>Neinv. příspěvek MŠ Dasný</t>
  </si>
  <si>
    <t>Příspěvek na činnost SK Dasný</t>
  </si>
  <si>
    <t>Příspěvek na činnost - vodácký klub</t>
  </si>
  <si>
    <t>Príspěvek HS Čejkovice-Dasný</t>
  </si>
  <si>
    <t>Příspěvek na činnost - ČSŽ</t>
  </si>
  <si>
    <t>1. Obec není členem žádného DSO.</t>
  </si>
  <si>
    <t>7. Údaje o hospodaření zřízené organizace</t>
  </si>
  <si>
    <t>vyčerpáno Kč</t>
  </si>
  <si>
    <t>Dotace na pracovní místa ÚP</t>
  </si>
  <si>
    <t>Jihočeský kraj</t>
  </si>
  <si>
    <t>4. Obec začala v roce 2015 splácet půjčku od Jihočeského vodárenského svazu na výstavbu ČOV.</t>
  </si>
  <si>
    <t>Závěrečný účet Obce Dasný za rok 2016 - doplňující informace:</t>
  </si>
  <si>
    <t>2. Obec nevykonávala v roce 2016 hospodářskou činnost.</t>
  </si>
  <si>
    <r>
      <t xml:space="preserve">3. Obec v roce 2016 netvořila a nečerpala </t>
    </r>
    <r>
      <rPr>
        <b/>
        <sz val="12"/>
        <rFont val="Times New Roman"/>
        <family val="1"/>
      </rPr>
      <t>sociální ani jiný fond</t>
    </r>
    <r>
      <rPr>
        <sz val="12"/>
        <rFont val="Times New Roman"/>
        <family val="1"/>
      </rPr>
      <t xml:space="preserve"> .</t>
    </r>
  </si>
  <si>
    <t xml:space="preserve">    V roce 2016 jsme splatili 200 000,-- Kč - budeme splácet 10 let.</t>
  </si>
  <si>
    <t>5. Přehled poskytnutých transferů a darů z rozpočtu obce v roce 2016</t>
  </si>
  <si>
    <t>6. Přehled přijatých transferů do rozpočtu obce v roce 2016</t>
  </si>
  <si>
    <t>Volby</t>
  </si>
  <si>
    <t>Hospodaření této organizace skončilo v roce 2016 s hospodářským výsledkem 0,00 Kč.</t>
  </si>
  <si>
    <t>Osvětlení přechodu pro chodce v obci Dasný</t>
  </si>
  <si>
    <t xml:space="preserve">Autobusová zastávka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</si>
</sst>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\ &quot;Kč&quot;"/>
    <numFmt numFmtId="174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20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top" wrapText="1"/>
    </xf>
    <xf numFmtId="2" fontId="2" fillId="0" borderId="22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23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2" fontId="1" fillId="0" borderId="23" xfId="0" applyNumberFormat="1" applyFont="1" applyBorder="1" applyAlignment="1">
      <alignment horizontal="right" vertical="top" wrapText="1"/>
    </xf>
    <xf numFmtId="2" fontId="1" fillId="0" borderId="22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center"/>
    </xf>
    <xf numFmtId="6" fontId="1" fillId="0" borderId="0" xfId="0" applyNumberFormat="1" applyFont="1" applyFill="1" applyAlignment="1">
      <alignment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/>
    </xf>
    <xf numFmtId="0" fontId="1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justify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2" fontId="2" fillId="0" borderId="33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" fontId="1" fillId="0" borderId="36" xfId="0" applyNumberFormat="1" applyFont="1" applyFill="1" applyBorder="1" applyAlignment="1">
      <alignment vertical="center"/>
    </xf>
    <xf numFmtId="4" fontId="1" fillId="0" borderId="37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0" customWidth="1"/>
    <col min="2" max="2" width="12.00390625" style="0" customWidth="1"/>
    <col min="3" max="3" width="12.7109375" style="0" customWidth="1"/>
    <col min="4" max="4" width="10.7109375" style="0" customWidth="1"/>
    <col min="5" max="5" width="12.140625" style="0" customWidth="1"/>
    <col min="6" max="6" width="14.140625" style="0" customWidth="1"/>
  </cols>
  <sheetData>
    <row r="1" ht="15.75">
      <c r="A1" s="2" t="s">
        <v>14</v>
      </c>
    </row>
    <row r="2" ht="15.75">
      <c r="A2" s="2"/>
    </row>
    <row r="3" ht="15.75">
      <c r="A3" s="2"/>
    </row>
    <row r="4" ht="15.75">
      <c r="A4" s="2" t="s">
        <v>51</v>
      </c>
    </row>
    <row r="5" ht="15.75">
      <c r="A5" s="2"/>
    </row>
    <row r="6" ht="15.75">
      <c r="A6" s="2"/>
    </row>
    <row r="7" ht="15.75">
      <c r="A7" s="3" t="s">
        <v>53</v>
      </c>
    </row>
    <row r="8" ht="16.5" thickBot="1">
      <c r="A8" s="2"/>
    </row>
    <row r="9" spans="1:6" ht="45.75" customHeight="1" thickBot="1">
      <c r="A9" s="1"/>
      <c r="B9" s="4" t="s">
        <v>54</v>
      </c>
      <c r="C9" s="4" t="s">
        <v>55</v>
      </c>
      <c r="D9" s="4" t="s">
        <v>56</v>
      </c>
      <c r="E9" s="4" t="s">
        <v>57</v>
      </c>
      <c r="F9" s="4" t="s">
        <v>52</v>
      </c>
    </row>
    <row r="10" spans="1:6" ht="15.75">
      <c r="A10" s="5" t="s">
        <v>0</v>
      </c>
      <c r="B10" s="6">
        <v>6588100</v>
      </c>
      <c r="C10" s="6"/>
      <c r="D10" s="6">
        <v>7444762</v>
      </c>
      <c r="E10" s="28">
        <v>7271957.98</v>
      </c>
      <c r="F10" s="32">
        <f>E10/(D10/100)</f>
        <v>97.67885098274466</v>
      </c>
    </row>
    <row r="11" spans="1:6" ht="15.75">
      <c r="A11" s="7" t="s">
        <v>1</v>
      </c>
      <c r="B11" s="8">
        <v>1285700</v>
      </c>
      <c r="C11" s="8"/>
      <c r="D11" s="8">
        <v>1013092</v>
      </c>
      <c r="E11" s="29">
        <v>965434.86</v>
      </c>
      <c r="F11" s="21">
        <f aca="true" t="shared" si="0" ref="F11:F26">E11/(D11/100)</f>
        <v>95.29587243804116</v>
      </c>
    </row>
    <row r="12" spans="1:6" ht="17.25" customHeight="1">
      <c r="A12" s="7" t="s">
        <v>2</v>
      </c>
      <c r="B12" s="8">
        <v>60000</v>
      </c>
      <c r="C12" s="8"/>
      <c r="D12" s="8">
        <v>4500</v>
      </c>
      <c r="E12" s="29">
        <v>4500</v>
      </c>
      <c r="F12" s="21">
        <f t="shared" si="0"/>
        <v>100</v>
      </c>
    </row>
    <row r="13" spans="1:6" ht="15.75">
      <c r="A13" s="7" t="s">
        <v>3</v>
      </c>
      <c r="B13" s="8">
        <v>49600</v>
      </c>
      <c r="C13" s="8"/>
      <c r="D13" s="8">
        <v>275220</v>
      </c>
      <c r="E13" s="29">
        <v>259212.65</v>
      </c>
      <c r="F13" s="21">
        <f t="shared" si="0"/>
        <v>94.1837984158128</v>
      </c>
    </row>
    <row r="14" spans="1:6" ht="15.75">
      <c r="A14" s="9" t="s">
        <v>4</v>
      </c>
      <c r="B14" s="10">
        <f>SUM(B10:B13)</f>
        <v>7983400</v>
      </c>
      <c r="C14" s="10"/>
      <c r="D14" s="10">
        <f>SUM(D10:D13)</f>
        <v>8737574</v>
      </c>
      <c r="E14" s="30">
        <f>SUM(E10:E13)</f>
        <v>8501105.49</v>
      </c>
      <c r="F14" s="21">
        <f t="shared" si="0"/>
        <v>97.2936594299516</v>
      </c>
    </row>
    <row r="15" spans="1:6" ht="15.75">
      <c r="A15" s="7" t="s">
        <v>5</v>
      </c>
      <c r="B15" s="8">
        <v>5449300</v>
      </c>
      <c r="C15" s="8"/>
      <c r="D15" s="8">
        <v>5576108</v>
      </c>
      <c r="E15" s="29">
        <v>5451601.86</v>
      </c>
      <c r="F15" s="21">
        <f t="shared" si="0"/>
        <v>97.76714977543477</v>
      </c>
    </row>
    <row r="16" spans="1:6" ht="16.5" customHeight="1">
      <c r="A16" s="7" t="s">
        <v>6</v>
      </c>
      <c r="B16" s="8">
        <v>2019400</v>
      </c>
      <c r="C16" s="8"/>
      <c r="D16" s="8">
        <v>4442866</v>
      </c>
      <c r="E16" s="29">
        <v>4330919.04</v>
      </c>
      <c r="F16" s="21">
        <f t="shared" si="0"/>
        <v>97.48029852802222</v>
      </c>
    </row>
    <row r="17" spans="1:6" ht="15.75">
      <c r="A17" s="9" t="s">
        <v>7</v>
      </c>
      <c r="B17" s="10">
        <f>B15+B16</f>
        <v>7468700</v>
      </c>
      <c r="C17" s="10"/>
      <c r="D17" s="10">
        <f>D15+D16</f>
        <v>10018974</v>
      </c>
      <c r="E17" s="30">
        <f>E15+E16</f>
        <v>9782520.9</v>
      </c>
      <c r="F17" s="21">
        <f t="shared" si="0"/>
        <v>97.63994696462932</v>
      </c>
    </row>
    <row r="18" spans="1:6" ht="15.75">
      <c r="A18" s="9" t="s">
        <v>8</v>
      </c>
      <c r="B18" s="10">
        <f>B14-B17</f>
        <v>514700</v>
      </c>
      <c r="C18" s="10"/>
      <c r="D18" s="10">
        <f>D14-D17</f>
        <v>-1281400</v>
      </c>
      <c r="E18" s="30">
        <f>E14-E17</f>
        <v>-1281415.4100000001</v>
      </c>
      <c r="F18" s="21">
        <f t="shared" si="0"/>
        <v>100.0012025909162</v>
      </c>
    </row>
    <row r="19" spans="1:6" ht="15.75">
      <c r="A19" s="9" t="s">
        <v>9</v>
      </c>
      <c r="B19" s="8"/>
      <c r="C19" s="8"/>
      <c r="D19" s="8"/>
      <c r="E19" s="29"/>
      <c r="F19" s="21"/>
    </row>
    <row r="20" spans="1:6" ht="15.75">
      <c r="A20" s="7" t="s">
        <v>10</v>
      </c>
      <c r="B20" s="8">
        <v>-514700</v>
      </c>
      <c r="C20" s="8"/>
      <c r="D20" s="8">
        <f>B20</f>
        <v>-514700</v>
      </c>
      <c r="E20" s="29">
        <f>D20</f>
        <v>-514700</v>
      </c>
      <c r="F20" s="21">
        <f t="shared" si="0"/>
        <v>100</v>
      </c>
    </row>
    <row r="21" spans="1:6" ht="15.75">
      <c r="A21" s="7" t="s">
        <v>19</v>
      </c>
      <c r="B21" s="8"/>
      <c r="C21" s="8"/>
      <c r="D21" s="8"/>
      <c r="E21" s="29"/>
      <c r="F21" s="21"/>
    </row>
    <row r="22" spans="1:6" ht="15.75">
      <c r="A22" s="7" t="s">
        <v>20</v>
      </c>
      <c r="B22" s="8">
        <v>-125200</v>
      </c>
      <c r="C22" s="8"/>
      <c r="D22" s="8">
        <v>-125200</v>
      </c>
      <c r="E22" s="29">
        <v>-125200</v>
      </c>
      <c r="F22" s="21">
        <f t="shared" si="0"/>
        <v>100</v>
      </c>
    </row>
    <row r="23" spans="1:6" ht="15.75">
      <c r="A23" s="7" t="s">
        <v>21</v>
      </c>
      <c r="B23" s="8">
        <v>-389500</v>
      </c>
      <c r="C23" s="8"/>
      <c r="D23" s="8">
        <v>-389500</v>
      </c>
      <c r="E23" s="29">
        <v>-389500</v>
      </c>
      <c r="F23" s="21">
        <f t="shared" si="0"/>
        <v>100</v>
      </c>
    </row>
    <row r="24" spans="1:6" ht="15.75">
      <c r="A24" s="7" t="s">
        <v>11</v>
      </c>
      <c r="B24" s="8">
        <v>0</v>
      </c>
      <c r="C24" s="8"/>
      <c r="D24" s="8">
        <v>1000000</v>
      </c>
      <c r="E24" s="29">
        <v>1000000</v>
      </c>
      <c r="F24" s="21">
        <f t="shared" si="0"/>
        <v>100</v>
      </c>
    </row>
    <row r="25" spans="1:6" ht="31.5">
      <c r="A25" s="7" t="s">
        <v>12</v>
      </c>
      <c r="B25" s="8"/>
      <c r="C25" s="8"/>
      <c r="D25" s="8">
        <v>796100</v>
      </c>
      <c r="E25" s="29">
        <v>796115.41</v>
      </c>
      <c r="F25" s="21">
        <f t="shared" si="0"/>
        <v>100.00193568647155</v>
      </c>
    </row>
    <row r="26" spans="1:6" ht="16.5" thickBot="1">
      <c r="A26" s="11" t="s">
        <v>13</v>
      </c>
      <c r="B26" s="12">
        <f>B20</f>
        <v>-514700</v>
      </c>
      <c r="C26" s="12"/>
      <c r="D26" s="12">
        <f>D20+D24+D25</f>
        <v>1281400</v>
      </c>
      <c r="E26" s="31">
        <f>E20+E24+E25</f>
        <v>1281415.4100000001</v>
      </c>
      <c r="F26" s="33">
        <f t="shared" si="0"/>
        <v>100.0012025909162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0.7109375" style="0" customWidth="1"/>
    <col min="2" max="2" width="17.57421875" style="0" customWidth="1"/>
    <col min="3" max="3" width="16.8515625" style="0" customWidth="1"/>
    <col min="4" max="4" width="18.421875" style="0" customWidth="1"/>
    <col min="5" max="5" width="10.140625" style="0" bestFit="1" customWidth="1"/>
  </cols>
  <sheetData>
    <row r="1" ht="15.75">
      <c r="A1" s="2" t="s">
        <v>14</v>
      </c>
    </row>
    <row r="2" ht="15.75">
      <c r="A2" s="2"/>
    </row>
    <row r="3" ht="15.75">
      <c r="A3" s="2"/>
    </row>
    <row r="4" ht="15.75">
      <c r="A4" s="3" t="s">
        <v>18</v>
      </c>
    </row>
    <row r="5" ht="16.5" thickBot="1">
      <c r="A5" s="2"/>
    </row>
    <row r="6" spans="1:4" ht="32.25" thickBot="1">
      <c r="A6" s="1"/>
      <c r="B6" s="4" t="s">
        <v>15</v>
      </c>
      <c r="C6" s="4" t="s">
        <v>16</v>
      </c>
      <c r="D6" s="4" t="s">
        <v>17</v>
      </c>
    </row>
    <row r="7" spans="1:4" ht="15.75">
      <c r="A7" s="25" t="s">
        <v>0</v>
      </c>
      <c r="B7" s="26">
        <v>6588100</v>
      </c>
      <c r="C7" s="26">
        <v>7444762</v>
      </c>
      <c r="D7" s="27">
        <v>7271957.98</v>
      </c>
    </row>
    <row r="8" spans="1:5" ht="15.75">
      <c r="A8" s="14" t="s">
        <v>19</v>
      </c>
      <c r="B8" s="16"/>
      <c r="C8" s="16"/>
      <c r="D8" s="17"/>
      <c r="E8" s="24"/>
    </row>
    <row r="9" spans="1:4" ht="15.75">
      <c r="A9" s="15" t="s">
        <v>43</v>
      </c>
      <c r="B9" s="16">
        <v>1200000</v>
      </c>
      <c r="C9" s="16">
        <v>1385917</v>
      </c>
      <c r="D9" s="17">
        <v>1385916.95</v>
      </c>
    </row>
    <row r="10" spans="1:4" ht="15.75">
      <c r="A10" s="15" t="s">
        <v>44</v>
      </c>
      <c r="B10" s="16">
        <v>1000000</v>
      </c>
      <c r="C10" s="16">
        <v>657500</v>
      </c>
      <c r="D10" s="17">
        <v>503428.96</v>
      </c>
    </row>
    <row r="11" spans="1:4" ht="15.75">
      <c r="A11" s="15" t="s">
        <v>45</v>
      </c>
      <c r="B11" s="16">
        <v>80000</v>
      </c>
      <c r="C11" s="16">
        <v>84464</v>
      </c>
      <c r="D11" s="17">
        <v>84463.21</v>
      </c>
    </row>
    <row r="12" spans="1:4" ht="15.75">
      <c r="A12" s="15" t="s">
        <v>46</v>
      </c>
      <c r="B12" s="16">
        <v>1280000</v>
      </c>
      <c r="C12" s="16">
        <v>1560458</v>
      </c>
      <c r="D12" s="17">
        <v>1560457.41</v>
      </c>
    </row>
    <row r="13" spans="1:4" ht="15.75">
      <c r="A13" s="15" t="s">
        <v>47</v>
      </c>
      <c r="B13" s="16">
        <v>256000</v>
      </c>
      <c r="C13" s="16">
        <v>200050</v>
      </c>
      <c r="D13" s="17">
        <v>192140</v>
      </c>
    </row>
    <row r="14" spans="1:4" ht="15.75">
      <c r="A14" s="15" t="s">
        <v>48</v>
      </c>
      <c r="B14" s="16">
        <v>2216500</v>
      </c>
      <c r="C14" s="16">
        <v>2519069</v>
      </c>
      <c r="D14" s="17">
        <v>2519069</v>
      </c>
    </row>
    <row r="15" spans="1:4" ht="15.75">
      <c r="A15" s="15" t="s">
        <v>49</v>
      </c>
      <c r="B15" s="16">
        <v>500000</v>
      </c>
      <c r="C15" s="16">
        <v>514784</v>
      </c>
      <c r="D15" s="17">
        <v>514783.94</v>
      </c>
    </row>
    <row r="16" spans="1:4" ht="15.75">
      <c r="A16" s="15" t="s">
        <v>50</v>
      </c>
      <c r="B16" s="16">
        <f>19600+36000</f>
        <v>55600</v>
      </c>
      <c r="C16" s="16">
        <f>461000+20670+40850</f>
        <v>522520</v>
      </c>
      <c r="D16" s="17">
        <f>450682.5+20666+40350</f>
        <v>511698.5</v>
      </c>
    </row>
    <row r="17" spans="1:4" ht="15.75">
      <c r="A17" s="15"/>
      <c r="B17" s="16"/>
      <c r="C17" s="16"/>
      <c r="D17" s="17"/>
    </row>
    <row r="18" spans="1:4" ht="15.75">
      <c r="A18" s="9" t="s">
        <v>1</v>
      </c>
      <c r="B18" s="18">
        <v>1285700</v>
      </c>
      <c r="C18" s="18">
        <v>1013092</v>
      </c>
      <c r="D18" s="19">
        <v>965434.86</v>
      </c>
    </row>
    <row r="19" spans="1:4" ht="15.75">
      <c r="A19" s="14" t="s">
        <v>19</v>
      </c>
      <c r="B19" s="20"/>
      <c r="C19" s="20"/>
      <c r="D19" s="21"/>
    </row>
    <row r="20" spans="1:4" ht="15.75">
      <c r="A20" s="14" t="s">
        <v>39</v>
      </c>
      <c r="B20" s="20">
        <v>571900</v>
      </c>
      <c r="C20" s="20">
        <v>400173</v>
      </c>
      <c r="D20" s="21">
        <v>400011.3</v>
      </c>
    </row>
    <row r="21" spans="1:4" ht="15.75">
      <c r="A21" s="14" t="s">
        <v>40</v>
      </c>
      <c r="B21" s="20">
        <v>704300</v>
      </c>
      <c r="C21" s="20">
        <v>574310</v>
      </c>
      <c r="D21" s="21">
        <v>527327</v>
      </c>
    </row>
    <row r="22" spans="1:4" ht="15.75">
      <c r="A22" s="14" t="s">
        <v>41</v>
      </c>
      <c r="B22" s="20">
        <v>3500</v>
      </c>
      <c r="C22" s="20">
        <v>4188</v>
      </c>
      <c r="D22" s="21">
        <v>3685.56</v>
      </c>
    </row>
    <row r="23" spans="1:4" ht="15.75">
      <c r="A23" s="14" t="s">
        <v>42</v>
      </c>
      <c r="B23" s="20">
        <v>6000</v>
      </c>
      <c r="C23" s="20">
        <v>34421</v>
      </c>
      <c r="D23" s="21">
        <v>34411</v>
      </c>
    </row>
    <row r="24" spans="1:4" ht="15.75">
      <c r="A24" s="14"/>
      <c r="B24" s="20"/>
      <c r="C24" s="20"/>
      <c r="D24" s="21"/>
    </row>
    <row r="25" spans="1:4" ht="15.75">
      <c r="A25" s="9" t="s">
        <v>2</v>
      </c>
      <c r="B25" s="18">
        <v>60000</v>
      </c>
      <c r="C25" s="18">
        <v>4500</v>
      </c>
      <c r="D25" s="19">
        <v>4500</v>
      </c>
    </row>
    <row r="26" spans="1:4" ht="15.75">
      <c r="A26" s="14" t="s">
        <v>19</v>
      </c>
      <c r="B26" s="20"/>
      <c r="C26" s="20"/>
      <c r="D26" s="21"/>
    </row>
    <row r="27" spans="1:4" ht="15.75">
      <c r="A27" s="7" t="s">
        <v>37</v>
      </c>
      <c r="B27" s="20">
        <v>60000</v>
      </c>
      <c r="C27" s="20">
        <v>0</v>
      </c>
      <c r="D27" s="21">
        <v>0</v>
      </c>
    </row>
    <row r="28" spans="1:4" ht="15.75">
      <c r="A28" s="7" t="s">
        <v>38</v>
      </c>
      <c r="B28" s="20">
        <v>0</v>
      </c>
      <c r="C28" s="20">
        <v>4500</v>
      </c>
      <c r="D28" s="21">
        <v>4500</v>
      </c>
    </row>
    <row r="29" spans="1:4" ht="15.75">
      <c r="A29" s="7"/>
      <c r="B29" s="20"/>
      <c r="C29" s="20"/>
      <c r="D29" s="21"/>
    </row>
    <row r="30" spans="1:4" ht="15.75">
      <c r="A30" s="9" t="s">
        <v>3</v>
      </c>
      <c r="B30" s="18">
        <v>49600</v>
      </c>
      <c r="C30" s="18">
        <v>275220</v>
      </c>
      <c r="D30" s="19">
        <v>259212.65</v>
      </c>
    </row>
    <row r="31" spans="1:4" ht="15.75">
      <c r="A31" s="14" t="s">
        <v>19</v>
      </c>
      <c r="B31" s="20"/>
      <c r="C31" s="20"/>
      <c r="D31" s="21"/>
    </row>
    <row r="32" spans="1:4" ht="15.75">
      <c r="A32" s="7" t="s">
        <v>32</v>
      </c>
      <c r="B32" s="20">
        <v>0</v>
      </c>
      <c r="C32" s="20">
        <v>48250</v>
      </c>
      <c r="D32" s="21">
        <v>48242.65</v>
      </c>
    </row>
    <row r="33" spans="1:4" ht="15.75">
      <c r="A33" s="7" t="s">
        <v>33</v>
      </c>
      <c r="B33" s="20">
        <v>46600</v>
      </c>
      <c r="C33" s="20">
        <v>46600</v>
      </c>
      <c r="D33" s="21">
        <v>46600</v>
      </c>
    </row>
    <row r="34" spans="1:4" ht="18" customHeight="1">
      <c r="A34" s="7" t="s">
        <v>34</v>
      </c>
      <c r="B34" s="20">
        <v>3000</v>
      </c>
      <c r="C34" s="20">
        <v>80000</v>
      </c>
      <c r="D34" s="21">
        <v>64000</v>
      </c>
    </row>
    <row r="35" spans="1:4" ht="15.75">
      <c r="A35" s="7" t="s">
        <v>35</v>
      </c>
      <c r="B35" s="20">
        <v>0</v>
      </c>
      <c r="C35" s="20">
        <v>370</v>
      </c>
      <c r="D35" s="21">
        <v>370</v>
      </c>
    </row>
    <row r="36" spans="1:4" ht="15.75">
      <c r="A36" s="7" t="s">
        <v>36</v>
      </c>
      <c r="B36" s="20">
        <v>0</v>
      </c>
      <c r="C36" s="20">
        <v>100000</v>
      </c>
      <c r="D36" s="21">
        <v>100000</v>
      </c>
    </row>
    <row r="37" spans="1:4" ht="15.75">
      <c r="A37" s="7"/>
      <c r="B37" s="20"/>
      <c r="C37" s="20"/>
      <c r="D37" s="21"/>
    </row>
    <row r="38" spans="1:4" ht="15.75">
      <c r="A38" s="9" t="s">
        <v>4</v>
      </c>
      <c r="B38" s="18">
        <f>SUM(B7:B30)</f>
        <v>15917200</v>
      </c>
      <c r="C38" s="18">
        <f>SUM(C7:C30)</f>
        <v>17199928</v>
      </c>
      <c r="D38" s="19">
        <f>SUM(D7:D30)</f>
        <v>16742998.320000002</v>
      </c>
    </row>
    <row r="39" spans="1:4" ht="15.75">
      <c r="A39" s="9"/>
      <c r="B39" s="18"/>
      <c r="C39" s="18"/>
      <c r="D39" s="19"/>
    </row>
    <row r="40" spans="1:4" ht="15.75">
      <c r="A40" s="9"/>
      <c r="B40" s="18"/>
      <c r="C40" s="18"/>
      <c r="D40" s="19"/>
    </row>
    <row r="41" spans="1:4" ht="15.75">
      <c r="A41" s="9"/>
      <c r="B41" s="18"/>
      <c r="C41" s="18"/>
      <c r="D41" s="19"/>
    </row>
    <row r="42" spans="1:4" ht="15.75">
      <c r="A42" s="9"/>
      <c r="B42" s="18"/>
      <c r="C42" s="18"/>
      <c r="D42" s="19"/>
    </row>
    <row r="43" spans="1:4" ht="15.75">
      <c r="A43" s="9"/>
      <c r="B43" s="18"/>
      <c r="C43" s="18"/>
      <c r="D43" s="19"/>
    </row>
    <row r="44" spans="1:4" ht="15.75">
      <c r="A44" s="9"/>
      <c r="B44" s="18"/>
      <c r="C44" s="18"/>
      <c r="D44" s="19"/>
    </row>
    <row r="45" spans="1:4" ht="15.75">
      <c r="A45" s="9" t="s">
        <v>5</v>
      </c>
      <c r="B45" s="18">
        <v>5449300</v>
      </c>
      <c r="C45" s="18">
        <v>5576108</v>
      </c>
      <c r="D45" s="19">
        <v>5451601.86</v>
      </c>
    </row>
    <row r="46" spans="1:4" ht="15.75">
      <c r="A46" s="14" t="s">
        <v>19</v>
      </c>
      <c r="B46" s="20"/>
      <c r="C46" s="20"/>
      <c r="D46" s="21"/>
    </row>
    <row r="47" spans="1:4" ht="15.75">
      <c r="A47" s="14" t="s">
        <v>24</v>
      </c>
      <c r="B47" s="20">
        <v>1519200</v>
      </c>
      <c r="C47" s="20">
        <v>538819</v>
      </c>
      <c r="D47" s="21">
        <v>538887</v>
      </c>
    </row>
    <row r="48" spans="1:4" ht="15.75">
      <c r="A48" s="14" t="s">
        <v>25</v>
      </c>
      <c r="B48" s="20">
        <v>200000</v>
      </c>
      <c r="C48" s="20">
        <v>200000</v>
      </c>
      <c r="D48" s="20">
        <v>200000</v>
      </c>
    </row>
    <row r="49" spans="1:4" ht="15.75">
      <c r="A49" s="14" t="s">
        <v>26</v>
      </c>
      <c r="B49" s="20">
        <v>384300</v>
      </c>
      <c r="C49" s="20">
        <v>506870</v>
      </c>
      <c r="D49" s="21">
        <v>506864</v>
      </c>
    </row>
    <row r="50" spans="1:4" ht="15.75">
      <c r="A50" s="14" t="s">
        <v>27</v>
      </c>
      <c r="B50" s="20">
        <v>603200</v>
      </c>
      <c r="C50" s="20">
        <v>622310</v>
      </c>
      <c r="D50" s="21">
        <v>622305</v>
      </c>
    </row>
    <row r="51" spans="1:4" ht="16.5" customHeight="1">
      <c r="A51" s="14" t="s">
        <v>28</v>
      </c>
      <c r="B51" s="20">
        <v>600000</v>
      </c>
      <c r="C51" s="20">
        <v>560300</v>
      </c>
      <c r="D51" s="21">
        <v>559610</v>
      </c>
    </row>
    <row r="52" spans="1:4" ht="16.5" customHeight="1">
      <c r="A52" s="14" t="s">
        <v>29</v>
      </c>
      <c r="B52" s="20">
        <v>250000</v>
      </c>
      <c r="C52" s="20">
        <v>367488</v>
      </c>
      <c r="D52" s="21">
        <v>367488</v>
      </c>
    </row>
    <row r="53" spans="1:4" ht="16.5" customHeight="1">
      <c r="A53" s="14" t="s">
        <v>30</v>
      </c>
      <c r="B53" s="20">
        <v>87000</v>
      </c>
      <c r="C53" s="20">
        <v>92000</v>
      </c>
      <c r="D53" s="21">
        <v>88431</v>
      </c>
    </row>
    <row r="54" spans="1:4" ht="16.5" customHeight="1">
      <c r="A54" s="14" t="s">
        <v>31</v>
      </c>
      <c r="B54" s="20">
        <v>255400</v>
      </c>
      <c r="C54" s="20">
        <v>192140</v>
      </c>
      <c r="D54" s="21">
        <v>192140</v>
      </c>
    </row>
    <row r="55" spans="1:4" ht="15.75">
      <c r="A55" s="14"/>
      <c r="B55" s="20"/>
      <c r="C55" s="20"/>
      <c r="D55" s="21"/>
    </row>
    <row r="56" spans="1:4" ht="15.75">
      <c r="A56" s="9" t="s">
        <v>6</v>
      </c>
      <c r="B56" s="18">
        <v>2019400</v>
      </c>
      <c r="C56" s="18">
        <v>4442866</v>
      </c>
      <c r="D56" s="19">
        <v>4330919.04</v>
      </c>
    </row>
    <row r="57" spans="1:4" ht="15.75">
      <c r="A57" s="14" t="s">
        <v>19</v>
      </c>
      <c r="B57" s="20"/>
      <c r="C57" s="20"/>
      <c r="D57" s="21"/>
    </row>
    <row r="58" spans="1:4" ht="15.75">
      <c r="A58" s="14" t="s">
        <v>22</v>
      </c>
      <c r="B58" s="20">
        <f>479400+1500000+40000</f>
        <v>2019400</v>
      </c>
      <c r="C58" s="20">
        <f>1477489+201000+2392786+59500+109100+192980</f>
        <v>4432855</v>
      </c>
      <c r="D58" s="21">
        <f>1365653.04+200997+2392786+59500+109004+192975</f>
        <v>4320915.04</v>
      </c>
    </row>
    <row r="59" spans="1:4" ht="15.75">
      <c r="A59" s="14" t="s">
        <v>23</v>
      </c>
      <c r="B59" s="20">
        <v>0</v>
      </c>
      <c r="C59" s="20">
        <f>1+10010</f>
        <v>10011</v>
      </c>
      <c r="D59" s="21">
        <f>1+10003</f>
        <v>10004</v>
      </c>
    </row>
    <row r="60" spans="1:4" ht="15.75">
      <c r="A60" s="9" t="s">
        <v>7</v>
      </c>
      <c r="B60" s="18">
        <f>B45+B56</f>
        <v>7468700</v>
      </c>
      <c r="C60" s="18">
        <f>C45+C56</f>
        <v>10018974</v>
      </c>
      <c r="D60" s="19">
        <f>D45+D56</f>
        <v>9782520.9</v>
      </c>
    </row>
    <row r="61" spans="1:4" ht="15.75">
      <c r="A61" s="9"/>
      <c r="B61" s="18"/>
      <c r="C61" s="18"/>
      <c r="D61" s="19"/>
    </row>
    <row r="62" spans="1:4" ht="15.75">
      <c r="A62" s="9"/>
      <c r="B62" s="18"/>
      <c r="C62" s="18"/>
      <c r="D62" s="19"/>
    </row>
    <row r="63" spans="1:4" ht="15.75">
      <c r="A63" s="9" t="s">
        <v>8</v>
      </c>
      <c r="B63" s="18">
        <f>B38-B60</f>
        <v>8448500</v>
      </c>
      <c r="C63" s="18">
        <f>C38-C60</f>
        <v>7180954</v>
      </c>
      <c r="D63" s="19">
        <f>D38-D60</f>
        <v>6960477.420000002</v>
      </c>
    </row>
    <row r="64" spans="1:4" ht="15.75">
      <c r="A64" s="9"/>
      <c r="B64" s="18"/>
      <c r="C64" s="18"/>
      <c r="D64" s="19"/>
    </row>
    <row r="65" spans="1:4" ht="15.75">
      <c r="A65" s="9" t="s">
        <v>9</v>
      </c>
      <c r="B65" s="20"/>
      <c r="C65" s="20"/>
      <c r="D65" s="21"/>
    </row>
    <row r="66" spans="1:4" ht="15.75">
      <c r="A66" s="7" t="s">
        <v>10</v>
      </c>
      <c r="B66" s="20">
        <v>-514700</v>
      </c>
      <c r="C66" s="20">
        <f>B66</f>
        <v>-514700</v>
      </c>
      <c r="D66" s="21">
        <f>C66</f>
        <v>-514700</v>
      </c>
    </row>
    <row r="67" spans="1:4" ht="15.75">
      <c r="A67" s="14" t="s">
        <v>19</v>
      </c>
      <c r="B67" s="20"/>
      <c r="C67" s="20"/>
      <c r="D67" s="21"/>
    </row>
    <row r="68" spans="1:4" ht="15.75">
      <c r="A68" s="13" t="s">
        <v>20</v>
      </c>
      <c r="B68" s="20">
        <v>-125200</v>
      </c>
      <c r="C68" s="20">
        <v>-125200</v>
      </c>
      <c r="D68" s="21">
        <v>-125200</v>
      </c>
    </row>
    <row r="69" spans="1:4" ht="15.75">
      <c r="A69" s="13" t="s">
        <v>21</v>
      </c>
      <c r="B69" s="20">
        <v>-389500</v>
      </c>
      <c r="C69" s="20">
        <v>-389500</v>
      </c>
      <c r="D69" s="21">
        <v>-389500</v>
      </c>
    </row>
    <row r="70" spans="1:4" ht="15.75">
      <c r="A70" s="7"/>
      <c r="B70" s="20"/>
      <c r="C70" s="20"/>
      <c r="D70" s="21"/>
    </row>
    <row r="71" spans="1:4" ht="15.75">
      <c r="A71" s="7" t="s">
        <v>11</v>
      </c>
      <c r="B71" s="20">
        <v>0</v>
      </c>
      <c r="C71" s="20">
        <v>1000000</v>
      </c>
      <c r="D71" s="21">
        <v>1000000</v>
      </c>
    </row>
    <row r="72" spans="1:4" ht="31.5">
      <c r="A72" s="7" t="s">
        <v>12</v>
      </c>
      <c r="B72" s="20"/>
      <c r="C72" s="20">
        <v>796100</v>
      </c>
      <c r="D72" s="21">
        <v>796115.41</v>
      </c>
    </row>
    <row r="73" spans="1:4" ht="16.5" thickBot="1">
      <c r="A73" s="11" t="s">
        <v>13</v>
      </c>
      <c r="B73" s="22">
        <f>B66</f>
        <v>-514700</v>
      </c>
      <c r="C73" s="22">
        <f>C66+C71+C72</f>
        <v>1281400</v>
      </c>
      <c r="D73" s="23">
        <f>D66+D71+D72</f>
        <v>1281415.4100000001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9"/>
  <sheetViews>
    <sheetView tabSelected="1" zoomScaleSheetLayoutView="100" workbookViewId="0" topLeftCell="A1">
      <selection activeCell="D45" sqref="D45"/>
    </sheetView>
  </sheetViews>
  <sheetFormatPr defaultColWidth="9.140625" defaultRowHeight="12.75"/>
  <cols>
    <col min="1" max="1" width="19.8515625" style="34" customWidth="1"/>
    <col min="2" max="2" width="40.00390625" style="34" customWidth="1"/>
    <col min="3" max="3" width="22.8515625" style="34" customWidth="1"/>
    <col min="4" max="4" width="16.57421875" style="34" customWidth="1"/>
    <col min="5" max="5" width="14.140625" style="34" customWidth="1"/>
    <col min="6" max="6" width="14.00390625" style="34" customWidth="1"/>
    <col min="7" max="7" width="10.7109375" style="34" bestFit="1" customWidth="1"/>
    <col min="8" max="8" width="14.7109375" style="34" bestFit="1" customWidth="1"/>
    <col min="9" max="9" width="11.7109375" style="34" customWidth="1"/>
    <col min="10" max="10" width="10.7109375" style="34" bestFit="1" customWidth="1"/>
    <col min="11" max="16384" width="9.140625" style="34" customWidth="1"/>
  </cols>
  <sheetData>
    <row r="1" spans="1:4" s="3" customFormat="1" ht="15.75">
      <c r="A1" s="67" t="s">
        <v>66</v>
      </c>
      <c r="B1" s="78"/>
      <c r="C1" s="78"/>
      <c r="D1" s="78"/>
    </row>
    <row r="2" spans="1:4" s="80" customFormat="1" ht="15.75">
      <c r="A2" s="2" t="s">
        <v>67</v>
      </c>
      <c r="B2" s="79"/>
      <c r="C2" s="79"/>
      <c r="D2" s="79"/>
    </row>
    <row r="3" spans="1:4" s="80" customFormat="1" ht="15.75">
      <c r="A3" s="2" t="s">
        <v>68</v>
      </c>
      <c r="B3" s="79"/>
      <c r="C3" s="79"/>
      <c r="D3" s="79"/>
    </row>
    <row r="4" spans="1:4" s="80" customFormat="1" ht="15.75">
      <c r="A4" s="2"/>
      <c r="B4" s="79"/>
      <c r="C4" s="79"/>
      <c r="D4" s="79"/>
    </row>
    <row r="5" spans="1:4" s="3" customFormat="1" ht="18.75">
      <c r="A5" s="66" t="s">
        <v>81</v>
      </c>
      <c r="B5" s="81"/>
      <c r="C5" s="81"/>
      <c r="D5" s="81"/>
    </row>
    <row r="8" ht="15.75">
      <c r="A8" s="34" t="s">
        <v>75</v>
      </c>
    </row>
    <row r="9" ht="15.75">
      <c r="A9" s="62"/>
    </row>
    <row r="10" ht="15.75">
      <c r="A10" s="34" t="s">
        <v>82</v>
      </c>
    </row>
    <row r="12" ht="15.75">
      <c r="A12" s="34" t="s">
        <v>83</v>
      </c>
    </row>
    <row r="13" spans="1:2" ht="15.75">
      <c r="A13" s="41"/>
      <c r="B13" s="42"/>
    </row>
    <row r="14" ht="15.75">
      <c r="A14" s="34" t="s">
        <v>80</v>
      </c>
    </row>
    <row r="15" spans="1:3" ht="15.75">
      <c r="A15" s="45" t="s">
        <v>84</v>
      </c>
      <c r="B15" s="114"/>
      <c r="C15" s="69"/>
    </row>
    <row r="16" spans="1:3" ht="15.75">
      <c r="A16" s="48"/>
      <c r="B16" s="68"/>
      <c r="C16" s="69"/>
    </row>
    <row r="17" spans="1:5" ht="15.75">
      <c r="A17" s="48" t="s">
        <v>85</v>
      </c>
      <c r="B17" s="87"/>
      <c r="C17" s="87"/>
      <c r="D17" s="87"/>
      <c r="E17" s="87"/>
    </row>
    <row r="18" ht="16.5" thickBot="1">
      <c r="C18" s="82"/>
    </row>
    <row r="19" spans="1:5" ht="16.5" thickBot="1">
      <c r="A19" s="88" t="s">
        <v>61</v>
      </c>
      <c r="B19" s="89" t="s">
        <v>58</v>
      </c>
      <c r="C19" s="89" t="s">
        <v>59</v>
      </c>
      <c r="D19" s="89" t="s">
        <v>77</v>
      </c>
      <c r="E19" s="90" t="s">
        <v>60</v>
      </c>
    </row>
    <row r="20" spans="1:5" ht="15.75">
      <c r="A20" s="43" t="s">
        <v>66</v>
      </c>
      <c r="B20" s="75" t="s">
        <v>70</v>
      </c>
      <c r="C20" s="76">
        <v>250000</v>
      </c>
      <c r="D20" s="76">
        <v>250000</v>
      </c>
      <c r="E20" s="97">
        <v>0</v>
      </c>
    </row>
    <row r="21" spans="1:5" ht="15.75">
      <c r="A21" s="36" t="s">
        <v>66</v>
      </c>
      <c r="B21" s="35" t="s">
        <v>72</v>
      </c>
      <c r="C21" s="63">
        <v>7000</v>
      </c>
      <c r="D21" s="63">
        <f>C21</f>
        <v>7000</v>
      </c>
      <c r="E21" s="91">
        <f>C21-D21</f>
        <v>0</v>
      </c>
    </row>
    <row r="22" spans="1:5" ht="15.75">
      <c r="A22" s="36" t="s">
        <v>66</v>
      </c>
      <c r="B22" s="35" t="s">
        <v>71</v>
      </c>
      <c r="C22" s="63">
        <v>10000</v>
      </c>
      <c r="D22" s="63">
        <f>C22</f>
        <v>10000</v>
      </c>
      <c r="E22" s="91">
        <f>C22-D22</f>
        <v>0</v>
      </c>
    </row>
    <row r="23" spans="1:5" ht="15.75">
      <c r="A23" s="36" t="s">
        <v>66</v>
      </c>
      <c r="B23" s="35" t="s">
        <v>74</v>
      </c>
      <c r="C23" s="63">
        <v>10000</v>
      </c>
      <c r="D23" s="63">
        <f>C23</f>
        <v>10000</v>
      </c>
      <c r="E23" s="91">
        <f>C23-D23</f>
        <v>0</v>
      </c>
    </row>
    <row r="24" spans="1:5" ht="17.25" customHeight="1">
      <c r="A24" s="36" t="s">
        <v>66</v>
      </c>
      <c r="B24" s="35" t="s">
        <v>73</v>
      </c>
      <c r="C24" s="63">
        <v>2000</v>
      </c>
      <c r="D24" s="63">
        <f>C24</f>
        <v>2000</v>
      </c>
      <c r="E24" s="91">
        <f>C24-D24</f>
        <v>0</v>
      </c>
    </row>
    <row r="25" spans="1:5" ht="31.5">
      <c r="A25" s="36" t="s">
        <v>66</v>
      </c>
      <c r="B25" s="35" t="s">
        <v>63</v>
      </c>
      <c r="C25" s="63">
        <v>1000</v>
      </c>
      <c r="D25" s="63">
        <f>C25</f>
        <v>1000</v>
      </c>
      <c r="E25" s="91">
        <f>C25-D25</f>
        <v>0</v>
      </c>
    </row>
    <row r="27" ht="16.5" thickBot="1"/>
    <row r="28" spans="1:5" ht="16.5" thickBot="1">
      <c r="A28" s="100"/>
      <c r="B28" s="92" t="s">
        <v>62</v>
      </c>
      <c r="C28" s="93">
        <f>SUM(C20:C25)</f>
        <v>280000</v>
      </c>
      <c r="D28" s="93">
        <f>SUM(D20:D25)</f>
        <v>280000</v>
      </c>
      <c r="E28" s="94">
        <f>SUM(E20:E25)</f>
        <v>0</v>
      </c>
    </row>
    <row r="29" spans="1:5" ht="15.75">
      <c r="A29" s="64"/>
      <c r="C29" s="83"/>
      <c r="D29" s="83"/>
      <c r="E29" s="84"/>
    </row>
    <row r="30" spans="2:5" ht="15.75">
      <c r="B30" s="85"/>
      <c r="C30" s="85"/>
      <c r="D30" s="85"/>
      <c r="E30" s="85"/>
    </row>
    <row r="31" spans="1:3" ht="15.75">
      <c r="A31" s="48" t="s">
        <v>86</v>
      </c>
      <c r="B31" s="68"/>
      <c r="C31" s="69"/>
    </row>
    <row r="32" spans="1:3" ht="16.5" thickBot="1">
      <c r="A32" s="48"/>
      <c r="B32" s="68"/>
      <c r="C32" s="69"/>
    </row>
    <row r="33" spans="1:5" ht="15.75">
      <c r="A33" s="70" t="s">
        <v>61</v>
      </c>
      <c r="B33" s="71" t="s">
        <v>58</v>
      </c>
      <c r="C33" s="71" t="s">
        <v>59</v>
      </c>
      <c r="D33" s="71" t="s">
        <v>77</v>
      </c>
      <c r="E33" s="72" t="s">
        <v>60</v>
      </c>
    </row>
    <row r="34" spans="1:5" ht="15.75">
      <c r="A34" s="96" t="s">
        <v>65</v>
      </c>
      <c r="B34" s="65" t="s">
        <v>64</v>
      </c>
      <c r="C34" s="98">
        <v>59400</v>
      </c>
      <c r="D34" s="98">
        <v>59400</v>
      </c>
      <c r="E34" s="91">
        <f>C34-D34</f>
        <v>0</v>
      </c>
    </row>
    <row r="35" spans="1:5" ht="15.75">
      <c r="A35" s="96" t="s">
        <v>65</v>
      </c>
      <c r="B35" s="65" t="s">
        <v>78</v>
      </c>
      <c r="C35" s="98">
        <v>97827</v>
      </c>
      <c r="D35" s="98">
        <v>97827</v>
      </c>
      <c r="E35" s="91">
        <v>0</v>
      </c>
    </row>
    <row r="36" spans="1:5" ht="15.75" customHeight="1">
      <c r="A36" s="109" t="s">
        <v>79</v>
      </c>
      <c r="B36" s="110" t="s">
        <v>89</v>
      </c>
      <c r="C36" s="111">
        <v>142408</v>
      </c>
      <c r="D36" s="111">
        <v>142408</v>
      </c>
      <c r="E36" s="112">
        <v>0</v>
      </c>
    </row>
    <row r="37" spans="1:5" ht="15.75">
      <c r="A37" s="96" t="s">
        <v>79</v>
      </c>
      <c r="B37" s="65" t="s">
        <v>90</v>
      </c>
      <c r="C37" s="98">
        <v>84000</v>
      </c>
      <c r="D37" s="98">
        <v>60912.5</v>
      </c>
      <c r="E37" s="91">
        <v>23087.5</v>
      </c>
    </row>
    <row r="38" spans="1:5" ht="15.75">
      <c r="A38" s="96" t="s">
        <v>65</v>
      </c>
      <c r="B38" s="106" t="s">
        <v>87</v>
      </c>
      <c r="C38" s="107">
        <v>32000</v>
      </c>
      <c r="D38" s="107">
        <v>25737.17</v>
      </c>
      <c r="E38" s="108">
        <f>C38-D38</f>
        <v>6262.830000000002</v>
      </c>
    </row>
    <row r="39" spans="1:5" ht="15.75">
      <c r="A39" s="105"/>
      <c r="B39" s="106"/>
      <c r="C39" s="107"/>
      <c r="D39" s="107"/>
      <c r="E39" s="108"/>
    </row>
    <row r="40" spans="1:5" ht="15.75">
      <c r="A40" s="96"/>
      <c r="B40" s="65"/>
      <c r="C40" s="98"/>
      <c r="D40" s="98"/>
      <c r="E40" s="91"/>
    </row>
    <row r="41" spans="1:6" ht="15.75">
      <c r="A41" s="96"/>
      <c r="B41" s="65"/>
      <c r="C41" s="98"/>
      <c r="D41" s="98"/>
      <c r="E41" s="95"/>
      <c r="F41" s="45"/>
    </row>
    <row r="42" spans="1:6" ht="16.5" thickBot="1">
      <c r="A42" s="101"/>
      <c r="B42" s="102"/>
      <c r="C42" s="103"/>
      <c r="D42" s="103"/>
      <c r="E42" s="104"/>
      <c r="F42" s="45"/>
    </row>
    <row r="43" spans="1:8" ht="16.5" thickBot="1">
      <c r="A43" s="99"/>
      <c r="B43" s="73" t="s">
        <v>62</v>
      </c>
      <c r="C43" s="74">
        <f>SUM(C34:C42)</f>
        <v>415635</v>
      </c>
      <c r="D43" s="74">
        <f>SUM(D34:D42)</f>
        <v>386284.67</v>
      </c>
      <c r="E43" s="113">
        <f>SUM(E34:E42)</f>
        <v>29350.33</v>
      </c>
      <c r="F43" s="45"/>
      <c r="G43" s="39"/>
      <c r="H43" s="45"/>
    </row>
    <row r="44" spans="6:8" ht="15.75">
      <c r="F44" s="45"/>
      <c r="G44" s="39"/>
      <c r="H44" s="45"/>
    </row>
    <row r="45" spans="6:8" ht="15.75">
      <c r="F45" s="45"/>
      <c r="G45" s="39"/>
      <c r="H45" s="45"/>
    </row>
    <row r="46" spans="1:8" ht="15.75">
      <c r="A46" s="41" t="s">
        <v>76</v>
      </c>
      <c r="F46" s="45"/>
      <c r="G46" s="39"/>
      <c r="H46" s="45"/>
    </row>
    <row r="47" spans="1:8" ht="15.75">
      <c r="A47" s="34" t="s">
        <v>69</v>
      </c>
      <c r="F47" s="45"/>
      <c r="G47" s="39"/>
      <c r="H47" s="45"/>
    </row>
    <row r="48" spans="1:8" ht="15.75">
      <c r="A48" s="34" t="s">
        <v>88</v>
      </c>
      <c r="F48" s="45"/>
      <c r="G48" s="39"/>
      <c r="H48" s="45"/>
    </row>
    <row r="49" spans="6:8" ht="15.75">
      <c r="F49" s="45"/>
      <c r="G49" s="39"/>
      <c r="H49" s="45"/>
    </row>
    <row r="50" spans="6:8" ht="15.75">
      <c r="F50" s="45"/>
      <c r="G50" s="39"/>
      <c r="H50" s="45"/>
    </row>
    <row r="51" spans="6:8" ht="15.75">
      <c r="F51" s="45"/>
      <c r="G51" s="39"/>
      <c r="H51" s="45"/>
    </row>
    <row r="52" spans="6:8" ht="15.75">
      <c r="F52" s="45"/>
      <c r="G52" s="39"/>
      <c r="H52" s="45"/>
    </row>
    <row r="53" spans="6:8" ht="15.75">
      <c r="F53" s="45"/>
      <c r="G53" s="39"/>
      <c r="H53" s="45"/>
    </row>
    <row r="54" spans="6:8" ht="15.75">
      <c r="F54" s="45"/>
      <c r="G54" s="39"/>
      <c r="H54" s="45"/>
    </row>
    <row r="55" spans="6:8" ht="15.75">
      <c r="F55" s="45"/>
      <c r="G55" s="39"/>
      <c r="H55" s="45"/>
    </row>
    <row r="56" spans="6:8" ht="15.75">
      <c r="F56" s="45"/>
      <c r="G56" s="39"/>
      <c r="H56" s="45"/>
    </row>
    <row r="57" spans="6:8" ht="15.75">
      <c r="F57" s="45"/>
      <c r="G57" s="39"/>
      <c r="H57" s="45"/>
    </row>
    <row r="58" spans="6:8" ht="15.75">
      <c r="F58" s="45"/>
      <c r="G58" s="45"/>
      <c r="H58" s="45"/>
    </row>
    <row r="59" spans="6:8" ht="15.75">
      <c r="F59" s="86"/>
      <c r="G59" s="45"/>
      <c r="H59" s="45"/>
    </row>
    <row r="60" spans="6:8" ht="15.75">
      <c r="F60" s="86"/>
      <c r="G60" s="45"/>
      <c r="H60" s="45"/>
    </row>
    <row r="61" spans="6:8" ht="15.75">
      <c r="F61" s="86"/>
      <c r="G61" s="45"/>
      <c r="H61" s="45"/>
    </row>
    <row r="62" ht="15.75">
      <c r="F62" s="86"/>
    </row>
    <row r="63" ht="15.75" customHeight="1">
      <c r="F63" s="44"/>
    </row>
    <row r="64" spans="1:6" ht="15.75" customHeight="1">
      <c r="A64" s="64"/>
      <c r="B64" s="85"/>
      <c r="C64" s="85"/>
      <c r="D64" s="85"/>
      <c r="E64" s="85"/>
      <c r="F64" s="37"/>
    </row>
    <row r="65" spans="2:6" ht="15.75" customHeight="1">
      <c r="B65" s="85"/>
      <c r="C65" s="85"/>
      <c r="D65" s="85"/>
      <c r="E65" s="85"/>
      <c r="F65" s="37"/>
    </row>
    <row r="66" ht="15.75">
      <c r="G66" s="37"/>
    </row>
    <row r="67" ht="15.75">
      <c r="G67" s="37"/>
    </row>
    <row r="68" ht="15.75">
      <c r="G68" s="37"/>
    </row>
    <row r="69" spans="2:21" ht="15.75">
      <c r="B69" s="45"/>
      <c r="C69" s="45"/>
      <c r="D69" s="45"/>
      <c r="E69" s="45"/>
      <c r="F69" s="45"/>
      <c r="G69" s="37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2:21" ht="15.75">
      <c r="B70" s="45"/>
      <c r="C70" s="45"/>
      <c r="D70" s="45"/>
      <c r="E70" s="45"/>
      <c r="F70" s="45"/>
      <c r="G70" s="37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2:21" ht="15.75">
      <c r="B71" s="59"/>
      <c r="C71" s="59"/>
      <c r="D71" s="46"/>
      <c r="E71" s="45"/>
      <c r="F71" s="45"/>
      <c r="G71" s="37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2:21" ht="15.75">
      <c r="B72" s="45"/>
      <c r="C72" s="45"/>
      <c r="D72" s="45"/>
      <c r="E72" s="45"/>
      <c r="F72" s="44"/>
      <c r="G72" s="45"/>
      <c r="H72" s="46"/>
      <c r="I72" s="45"/>
      <c r="J72" s="45"/>
      <c r="K72" s="86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2:21" ht="15.75">
      <c r="B73" s="45"/>
      <c r="C73" s="45"/>
      <c r="D73" s="45"/>
      <c r="E73" s="45"/>
      <c r="F73" s="45"/>
      <c r="G73" s="45"/>
      <c r="H73" s="47"/>
      <c r="I73" s="45"/>
      <c r="J73" s="45"/>
      <c r="K73" s="86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2:21" ht="15.75">
      <c r="B74" s="45"/>
      <c r="C74" s="45"/>
      <c r="D74" s="45"/>
      <c r="E74" s="45"/>
      <c r="F74" s="45"/>
      <c r="G74" s="45"/>
      <c r="H74" s="47"/>
      <c r="I74" s="45"/>
      <c r="J74" s="45"/>
      <c r="K74" s="86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2:21" ht="15.75">
      <c r="B75" s="45"/>
      <c r="C75" s="45"/>
      <c r="D75" s="45"/>
      <c r="E75" s="45"/>
      <c r="F75" s="45"/>
      <c r="G75" s="45"/>
      <c r="H75" s="47"/>
      <c r="I75" s="45"/>
      <c r="J75" s="45"/>
      <c r="K75" s="86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2:21" ht="15.75">
      <c r="B76" s="45"/>
      <c r="C76" s="45"/>
      <c r="D76" s="45"/>
      <c r="E76" s="45"/>
      <c r="F76" s="45"/>
      <c r="G76" s="59"/>
      <c r="H76" s="77"/>
      <c r="I76" s="45"/>
      <c r="J76" s="45"/>
      <c r="K76" s="44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2:21" ht="15.75">
      <c r="B77" s="45"/>
      <c r="C77" s="45"/>
      <c r="D77" s="45"/>
      <c r="E77" s="45"/>
      <c r="F77" s="45"/>
      <c r="G77" s="45"/>
      <c r="H77" s="45"/>
      <c r="I77" s="45"/>
      <c r="J77" s="45"/>
      <c r="K77" s="44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2:21" ht="15.75">
      <c r="B78" s="45"/>
      <c r="C78" s="45"/>
      <c r="D78" s="45"/>
      <c r="E78" s="45"/>
      <c r="F78" s="45"/>
      <c r="G78" s="45"/>
      <c r="H78" s="45"/>
      <c r="I78" s="45"/>
      <c r="J78" s="45"/>
      <c r="K78" s="37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2:21" ht="15.75">
      <c r="B79" s="45"/>
      <c r="C79" s="45"/>
      <c r="D79" s="45"/>
      <c r="E79" s="45"/>
      <c r="F79" s="45"/>
      <c r="G79" s="45"/>
      <c r="H79" s="45"/>
      <c r="I79" s="45"/>
      <c r="J79" s="45"/>
      <c r="K79" s="37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2:21" ht="15.75">
      <c r="B80" s="45"/>
      <c r="C80" s="45"/>
      <c r="D80" s="45"/>
      <c r="E80" s="45"/>
      <c r="F80" s="48"/>
      <c r="G80" s="45"/>
      <c r="H80" s="45"/>
      <c r="I80" s="45"/>
      <c r="J80" s="45"/>
      <c r="K80" s="37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2:21" ht="15.75">
      <c r="B81" s="45"/>
      <c r="C81" s="45"/>
      <c r="D81" s="45"/>
      <c r="E81" s="45"/>
      <c r="F81" s="48"/>
      <c r="G81" s="45"/>
      <c r="H81" s="45"/>
      <c r="I81" s="45"/>
      <c r="J81" s="45"/>
      <c r="K81" s="37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2:21" ht="15.75">
      <c r="B82" s="45"/>
      <c r="C82" s="45"/>
      <c r="D82" s="45"/>
      <c r="E82" s="45"/>
      <c r="F82" s="45"/>
      <c r="G82" s="45"/>
      <c r="H82" s="45"/>
      <c r="I82" s="45"/>
      <c r="J82" s="45"/>
      <c r="K82" s="44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2:21" ht="15.75">
      <c r="B83" s="45"/>
      <c r="C83" s="45"/>
      <c r="D83" s="45"/>
      <c r="E83" s="45"/>
      <c r="F83" s="45"/>
      <c r="G83" s="45"/>
      <c r="H83" s="45"/>
      <c r="I83" s="45"/>
      <c r="J83" s="45"/>
      <c r="K83" s="44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2:21" ht="15.75">
      <c r="B84" s="45"/>
      <c r="C84" s="45"/>
      <c r="D84" s="45"/>
      <c r="E84" s="45"/>
      <c r="F84" s="45"/>
      <c r="G84" s="45"/>
      <c r="H84" s="45"/>
      <c r="I84" s="45"/>
      <c r="J84" s="45"/>
      <c r="K84" s="37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2:21" ht="15.75">
      <c r="B85" s="45"/>
      <c r="C85" s="45"/>
      <c r="D85" s="45"/>
      <c r="E85" s="45"/>
      <c r="F85" s="45"/>
      <c r="G85" s="45"/>
      <c r="H85" s="45"/>
      <c r="I85" s="45"/>
      <c r="J85" s="45"/>
      <c r="K85" s="37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2:21" ht="15.75">
      <c r="B86" s="45"/>
      <c r="C86" s="45"/>
      <c r="D86" s="45"/>
      <c r="E86" s="45"/>
      <c r="F86" s="45"/>
      <c r="G86" s="45"/>
      <c r="H86" s="45"/>
      <c r="I86" s="45"/>
      <c r="J86" s="45"/>
      <c r="K86" s="37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2:21" ht="15.75">
      <c r="B87" s="45"/>
      <c r="C87" s="45"/>
      <c r="D87" s="45"/>
      <c r="E87" s="45"/>
      <c r="F87" s="45"/>
      <c r="G87" s="45"/>
      <c r="H87" s="45"/>
      <c r="I87" s="45"/>
      <c r="J87" s="45"/>
      <c r="K87" s="37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2:21" ht="15.75">
      <c r="B88" s="45"/>
      <c r="C88" s="45"/>
      <c r="D88" s="45"/>
      <c r="E88" s="45"/>
      <c r="F88" s="45"/>
      <c r="G88" s="45"/>
      <c r="H88" s="45"/>
      <c r="I88" s="45"/>
      <c r="J88" s="45"/>
      <c r="K88" s="86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2:21" ht="15.75">
      <c r="B89" s="45"/>
      <c r="C89" s="45"/>
      <c r="D89" s="45"/>
      <c r="E89" s="45"/>
      <c r="F89" s="45"/>
      <c r="G89" s="45"/>
      <c r="H89" s="45"/>
      <c r="I89" s="45"/>
      <c r="J89" s="45"/>
      <c r="K89" s="86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2:21" ht="15.75">
      <c r="B90" s="45"/>
      <c r="C90" s="45"/>
      <c r="D90" s="45"/>
      <c r="E90" s="45"/>
      <c r="F90" s="45"/>
      <c r="G90" s="45"/>
      <c r="H90" s="45"/>
      <c r="I90" s="45"/>
      <c r="J90" s="45"/>
      <c r="K90" s="86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2:21" ht="15.75">
      <c r="B91" s="45"/>
      <c r="C91" s="45"/>
      <c r="D91" s="45"/>
      <c r="E91" s="45"/>
      <c r="F91" s="45"/>
      <c r="G91" s="45"/>
      <c r="H91" s="45"/>
      <c r="I91" s="45"/>
      <c r="J91" s="45"/>
      <c r="K91" s="86"/>
      <c r="L91" s="45"/>
      <c r="M91" s="45"/>
      <c r="N91" s="45"/>
      <c r="O91" s="45"/>
      <c r="P91" s="45"/>
      <c r="Q91" s="45"/>
      <c r="R91" s="45"/>
      <c r="S91" s="45"/>
      <c r="T91" s="45"/>
      <c r="U91" s="45"/>
    </row>
    <row r="92" spans="2:21" ht="15.75">
      <c r="B92" s="45"/>
      <c r="C92" s="45"/>
      <c r="D92" s="45"/>
      <c r="E92" s="45"/>
      <c r="F92" s="45"/>
      <c r="G92" s="45"/>
      <c r="H92" s="45"/>
      <c r="I92" s="45"/>
      <c r="J92" s="45"/>
      <c r="K92" s="86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2:21" ht="15.75">
      <c r="B93" s="45"/>
      <c r="C93" s="45"/>
      <c r="D93" s="45"/>
      <c r="E93" s="45"/>
      <c r="F93" s="45"/>
      <c r="G93" s="45"/>
      <c r="H93" s="45"/>
      <c r="I93" s="45"/>
      <c r="J93" s="45"/>
      <c r="K93" s="86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2:21" ht="15.75">
      <c r="B94" s="45"/>
      <c r="C94" s="45"/>
      <c r="D94" s="45"/>
      <c r="E94" s="45"/>
      <c r="F94" s="49"/>
      <c r="G94" s="86"/>
      <c r="H94" s="86"/>
      <c r="I94" s="86"/>
      <c r="J94" s="86"/>
      <c r="K94" s="86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2:21" ht="15.75">
      <c r="B95" s="45"/>
      <c r="C95" s="45"/>
      <c r="D95" s="45"/>
      <c r="E95" s="45"/>
      <c r="F95" s="49"/>
      <c r="G95" s="45"/>
      <c r="H95" s="45"/>
      <c r="I95" s="45"/>
      <c r="J95" s="45"/>
      <c r="K95" s="86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2:21" ht="15.75">
      <c r="B96" s="45"/>
      <c r="C96" s="45"/>
      <c r="D96" s="45"/>
      <c r="E96" s="45"/>
      <c r="F96" s="115"/>
      <c r="G96" s="115"/>
      <c r="H96" s="115"/>
      <c r="I96" s="115"/>
      <c r="J96" s="115"/>
      <c r="K96" s="86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2:21" ht="15.75">
      <c r="B97" s="45"/>
      <c r="C97" s="45"/>
      <c r="D97" s="45"/>
      <c r="E97" s="45"/>
      <c r="F97" s="50"/>
      <c r="G97" s="44"/>
      <c r="H97" s="51"/>
      <c r="I97" s="51"/>
      <c r="J97" s="52"/>
      <c r="K97" s="86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2:21" ht="15.75">
      <c r="B98" s="45"/>
      <c r="C98" s="45"/>
      <c r="D98" s="45"/>
      <c r="E98" s="45"/>
      <c r="F98" s="53"/>
      <c r="G98" s="38"/>
      <c r="H98" s="39"/>
      <c r="I98" s="39"/>
      <c r="J98" s="54"/>
      <c r="K98" s="86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2:21" ht="15.75">
      <c r="B99" s="45"/>
      <c r="C99" s="45"/>
      <c r="D99" s="45"/>
      <c r="E99" s="45"/>
      <c r="F99" s="53"/>
      <c r="G99" s="38"/>
      <c r="H99" s="39"/>
      <c r="I99" s="39"/>
      <c r="J99" s="54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2:21" ht="15.75">
      <c r="B100" s="45"/>
      <c r="C100" s="45"/>
      <c r="D100" s="45"/>
      <c r="E100" s="45"/>
      <c r="F100" s="53"/>
      <c r="G100" s="38"/>
      <c r="H100" s="39"/>
      <c r="I100" s="39"/>
      <c r="J100" s="54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2:21" ht="15.75">
      <c r="B101" s="45"/>
      <c r="C101" s="45"/>
      <c r="D101" s="45"/>
      <c r="E101" s="45"/>
      <c r="F101" s="53"/>
      <c r="G101" s="55"/>
      <c r="H101" s="56"/>
      <c r="I101" s="56"/>
      <c r="J101" s="56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2:21" ht="15.75">
      <c r="B102" s="45"/>
      <c r="C102" s="45"/>
      <c r="D102" s="45"/>
      <c r="E102" s="45"/>
      <c r="F102" s="37"/>
      <c r="G102" s="37"/>
      <c r="H102" s="37"/>
      <c r="I102" s="37"/>
      <c r="J102" s="37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2:21" ht="15.75">
      <c r="B103" s="45"/>
      <c r="C103" s="45"/>
      <c r="D103" s="45"/>
      <c r="E103" s="45"/>
      <c r="F103" s="116"/>
      <c r="G103" s="117"/>
      <c r="H103" s="117"/>
      <c r="I103" s="117"/>
      <c r="J103" s="117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2:21" ht="15.75">
      <c r="B104" s="45"/>
      <c r="C104" s="45"/>
      <c r="D104" s="45"/>
      <c r="E104" s="45"/>
      <c r="F104" s="116"/>
      <c r="G104" s="117"/>
      <c r="H104" s="86"/>
      <c r="I104" s="86"/>
      <c r="J104" s="86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2:21" ht="15.75">
      <c r="B105" s="45"/>
      <c r="C105" s="45"/>
      <c r="D105" s="45"/>
      <c r="E105" s="45"/>
      <c r="F105" s="40"/>
      <c r="G105" s="86"/>
      <c r="H105" s="86"/>
      <c r="I105" s="86"/>
      <c r="J105" s="86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2:21" ht="15.75">
      <c r="B106" s="45"/>
      <c r="C106" s="45"/>
      <c r="D106" s="45"/>
      <c r="E106" s="45"/>
      <c r="F106" s="40"/>
      <c r="G106" s="86"/>
      <c r="H106" s="86"/>
      <c r="I106" s="86"/>
      <c r="J106" s="86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2:21" ht="15.75">
      <c r="B107" s="45"/>
      <c r="C107" s="45"/>
      <c r="D107" s="45"/>
      <c r="E107" s="45"/>
      <c r="F107" s="115"/>
      <c r="G107" s="115"/>
      <c r="H107" s="115"/>
      <c r="I107" s="115"/>
      <c r="J107" s="11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2:21" ht="15.75">
      <c r="B108" s="45"/>
      <c r="C108" s="45"/>
      <c r="D108" s="45"/>
      <c r="E108" s="45"/>
      <c r="F108" s="50"/>
      <c r="G108" s="44"/>
      <c r="H108" s="51"/>
      <c r="I108" s="51"/>
      <c r="J108" s="52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2:21" ht="15.75">
      <c r="B109" s="45"/>
      <c r="C109" s="45"/>
      <c r="D109" s="45"/>
      <c r="E109" s="45"/>
      <c r="F109" s="53"/>
      <c r="G109" s="44"/>
      <c r="H109" s="57"/>
      <c r="I109" s="57"/>
      <c r="J109" s="57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2:21" ht="15.75">
      <c r="B110" s="45"/>
      <c r="C110" s="45"/>
      <c r="D110" s="45"/>
      <c r="E110" s="45"/>
      <c r="F110" s="53"/>
      <c r="G110" s="44"/>
      <c r="H110" s="57"/>
      <c r="I110" s="57"/>
      <c r="J110" s="57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2:21" ht="15.75">
      <c r="B111" s="45"/>
      <c r="C111" s="45"/>
      <c r="D111" s="45"/>
      <c r="E111" s="45"/>
      <c r="F111" s="53"/>
      <c r="G111" s="44"/>
      <c r="H111" s="57"/>
      <c r="I111" s="57"/>
      <c r="J111" s="57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2:21" ht="15.75">
      <c r="B112" s="45"/>
      <c r="C112" s="45"/>
      <c r="D112" s="45"/>
      <c r="E112" s="45"/>
      <c r="F112" s="53"/>
      <c r="G112" s="44"/>
      <c r="H112" s="57"/>
      <c r="I112" s="57"/>
      <c r="J112" s="57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2:21" ht="15.75">
      <c r="B113" s="45"/>
      <c r="C113" s="45"/>
      <c r="D113" s="45"/>
      <c r="E113" s="45"/>
      <c r="F113" s="53"/>
      <c r="G113" s="44"/>
      <c r="H113" s="57"/>
      <c r="I113" s="57"/>
      <c r="J113" s="57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2:21" ht="15.75">
      <c r="B114" s="45"/>
      <c r="C114" s="45"/>
      <c r="D114" s="45"/>
      <c r="E114" s="45"/>
      <c r="F114" s="53"/>
      <c r="G114" s="55"/>
      <c r="H114" s="56"/>
      <c r="I114" s="56"/>
      <c r="J114" s="56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2:21" ht="15.75">
      <c r="B115" s="45"/>
      <c r="C115" s="45"/>
      <c r="D115" s="45"/>
      <c r="E115" s="45"/>
      <c r="F115" s="44"/>
      <c r="G115" s="44"/>
      <c r="H115" s="44"/>
      <c r="I115" s="44"/>
      <c r="J115" s="44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2:21" ht="15.75">
      <c r="B116" s="45"/>
      <c r="C116" s="45"/>
      <c r="D116" s="45"/>
      <c r="E116" s="45"/>
      <c r="F116" s="115"/>
      <c r="G116" s="115"/>
      <c r="H116" s="115"/>
      <c r="I116" s="115"/>
      <c r="J116" s="11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2:21" ht="15.75">
      <c r="B117" s="45"/>
      <c r="C117" s="45"/>
      <c r="D117" s="45"/>
      <c r="E117" s="45"/>
      <c r="F117" s="50"/>
      <c r="G117" s="44"/>
      <c r="H117" s="50"/>
      <c r="I117" s="50"/>
      <c r="J117" s="58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2:21" ht="15.75">
      <c r="B118" s="45"/>
      <c r="C118" s="45"/>
      <c r="D118" s="45"/>
      <c r="E118" s="45"/>
      <c r="F118" s="53"/>
      <c r="G118" s="44"/>
      <c r="H118" s="57"/>
      <c r="I118" s="57"/>
      <c r="J118" s="57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2:21" ht="15.75">
      <c r="B119" s="45"/>
      <c r="C119" s="45"/>
      <c r="D119" s="45"/>
      <c r="E119" s="45"/>
      <c r="F119" s="50"/>
      <c r="G119" s="59"/>
      <c r="H119" s="57"/>
      <c r="I119" s="57"/>
      <c r="J119" s="60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2:21" ht="15.75">
      <c r="B120" s="45"/>
      <c r="C120" s="45"/>
      <c r="D120" s="45"/>
      <c r="E120" s="45"/>
      <c r="F120" s="119"/>
      <c r="G120" s="119"/>
      <c r="H120" s="119"/>
      <c r="I120" s="119"/>
      <c r="J120" s="119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2:21" ht="15.75">
      <c r="B121" s="45"/>
      <c r="C121" s="45"/>
      <c r="D121" s="45"/>
      <c r="E121" s="45"/>
      <c r="F121" s="49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2:21" ht="15.75">
      <c r="B122" s="45"/>
      <c r="C122" s="45"/>
      <c r="D122" s="45"/>
      <c r="E122" s="45"/>
      <c r="F122" s="118"/>
      <c r="G122" s="117"/>
      <c r="H122" s="117"/>
      <c r="I122" s="117"/>
      <c r="J122" s="117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2:21" ht="15.75">
      <c r="B123" s="45"/>
      <c r="C123" s="45"/>
      <c r="D123" s="45"/>
      <c r="E123" s="45"/>
      <c r="F123" s="50"/>
      <c r="G123" s="44"/>
      <c r="H123" s="51"/>
      <c r="I123" s="51"/>
      <c r="J123" s="52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2:21" ht="15.75">
      <c r="B124" s="45"/>
      <c r="C124" s="45"/>
      <c r="D124" s="45"/>
      <c r="E124" s="45"/>
      <c r="F124" s="53"/>
      <c r="G124" s="38"/>
      <c r="H124" s="39"/>
      <c r="I124" s="39"/>
      <c r="J124" s="54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2:21" ht="15.75">
      <c r="B125" s="45"/>
      <c r="C125" s="45"/>
      <c r="D125" s="45"/>
      <c r="E125" s="45"/>
      <c r="F125" s="53"/>
      <c r="G125" s="38"/>
      <c r="H125" s="39"/>
      <c r="I125" s="39"/>
      <c r="J125" s="54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2:21" ht="15.75">
      <c r="B126" s="45"/>
      <c r="C126" s="45"/>
      <c r="D126" s="45"/>
      <c r="E126" s="45"/>
      <c r="F126" s="53"/>
      <c r="G126" s="38"/>
      <c r="H126" s="39"/>
      <c r="I126" s="39"/>
      <c r="J126" s="54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2:21" ht="15.75">
      <c r="B127" s="45"/>
      <c r="C127" s="45"/>
      <c r="D127" s="45"/>
      <c r="E127" s="45"/>
      <c r="F127" s="53"/>
      <c r="G127" s="38"/>
      <c r="H127" s="39"/>
      <c r="I127" s="39"/>
      <c r="J127" s="54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2:21" ht="15.75">
      <c r="B128" s="45"/>
      <c r="C128" s="45"/>
      <c r="D128" s="45"/>
      <c r="E128" s="45"/>
      <c r="F128" s="53"/>
      <c r="G128" s="38"/>
      <c r="H128" s="39"/>
      <c r="I128" s="39"/>
      <c r="J128" s="5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2:21" ht="15.75">
      <c r="B129" s="45"/>
      <c r="C129" s="45"/>
      <c r="D129" s="45"/>
      <c r="E129" s="45"/>
      <c r="F129" s="53"/>
      <c r="G129" s="38"/>
      <c r="H129" s="39"/>
      <c r="I129" s="39"/>
      <c r="J129" s="5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2:21" ht="15.75">
      <c r="B130" s="45"/>
      <c r="C130" s="45"/>
      <c r="D130" s="45"/>
      <c r="E130" s="45"/>
      <c r="F130" s="53"/>
      <c r="G130" s="38"/>
      <c r="H130" s="39"/>
      <c r="I130" s="39"/>
      <c r="J130" s="5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2:21" ht="15.75">
      <c r="B131" s="45"/>
      <c r="C131" s="45"/>
      <c r="D131" s="45"/>
      <c r="E131" s="45"/>
      <c r="F131" s="53"/>
      <c r="G131" s="38"/>
      <c r="H131" s="39"/>
      <c r="I131" s="39"/>
      <c r="J131" s="5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2:21" ht="15.75">
      <c r="B132" s="45"/>
      <c r="C132" s="45"/>
      <c r="D132" s="45"/>
      <c r="E132" s="45"/>
      <c r="F132" s="53"/>
      <c r="G132" s="38"/>
      <c r="H132" s="39"/>
      <c r="I132" s="39"/>
      <c r="J132" s="5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2:21" ht="15.75">
      <c r="B133" s="45"/>
      <c r="C133" s="45"/>
      <c r="D133" s="45"/>
      <c r="E133" s="45"/>
      <c r="F133" s="53"/>
      <c r="G133" s="38"/>
      <c r="H133" s="39"/>
      <c r="I133" s="39"/>
      <c r="J133" s="5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2:21" ht="15.75">
      <c r="B134" s="45"/>
      <c r="C134" s="45"/>
      <c r="D134" s="45"/>
      <c r="E134" s="45"/>
      <c r="F134" s="53"/>
      <c r="G134" s="38"/>
      <c r="H134" s="39"/>
      <c r="I134" s="39"/>
      <c r="J134" s="5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2:21" ht="15.75">
      <c r="B135" s="45"/>
      <c r="C135" s="45"/>
      <c r="D135" s="45"/>
      <c r="E135" s="45"/>
      <c r="F135" s="53"/>
      <c r="G135" s="38"/>
      <c r="H135" s="39"/>
      <c r="I135" s="39"/>
      <c r="J135" s="5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2:21" ht="15.75">
      <c r="B136" s="45"/>
      <c r="C136" s="45"/>
      <c r="D136" s="45"/>
      <c r="E136" s="45"/>
      <c r="F136" s="53"/>
      <c r="G136" s="38"/>
      <c r="H136" s="39"/>
      <c r="I136" s="39"/>
      <c r="J136" s="5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2:21" ht="15.75">
      <c r="B137" s="45"/>
      <c r="C137" s="45"/>
      <c r="D137" s="45"/>
      <c r="E137" s="45"/>
      <c r="F137" s="53"/>
      <c r="G137" s="55"/>
      <c r="H137" s="56"/>
      <c r="I137" s="56"/>
      <c r="J137" s="61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2:21" ht="15.7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2:21" ht="15.75">
      <c r="B139" s="45"/>
      <c r="C139" s="45"/>
      <c r="D139" s="45"/>
      <c r="E139" s="45"/>
      <c r="F139" s="116"/>
      <c r="G139" s="117"/>
      <c r="H139" s="117"/>
      <c r="I139" s="117"/>
      <c r="J139" s="117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2:21" ht="15.75">
      <c r="B140" s="45"/>
      <c r="C140" s="45"/>
      <c r="D140" s="45"/>
      <c r="E140" s="45"/>
      <c r="F140" s="48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2:21" ht="15.7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2:21" ht="15.75">
      <c r="B142" s="45"/>
      <c r="C142" s="45"/>
      <c r="D142" s="45"/>
      <c r="E142" s="45"/>
      <c r="F142" s="116"/>
      <c r="G142" s="117"/>
      <c r="H142" s="117"/>
      <c r="I142" s="117"/>
      <c r="J142" s="117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2:21" ht="15.75">
      <c r="B143" s="45"/>
      <c r="C143" s="45"/>
      <c r="D143" s="45"/>
      <c r="E143" s="45"/>
      <c r="F143" s="116"/>
      <c r="G143" s="117"/>
      <c r="H143" s="117"/>
      <c r="I143" s="117"/>
      <c r="J143" s="117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2:21" ht="15.75">
      <c r="B144" s="45"/>
      <c r="C144" s="45"/>
      <c r="D144" s="45"/>
      <c r="E144" s="45"/>
      <c r="F144" s="116"/>
      <c r="G144" s="117"/>
      <c r="H144" s="117"/>
      <c r="I144" s="117"/>
      <c r="J144" s="117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2:21" ht="15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2:21" ht="15.7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2:21" ht="15.7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2:21" ht="15.7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2:21" ht="15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2:21" ht="15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2:21" ht="15.7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2:21" ht="15.7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2:21" ht="15.7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2:21" ht="15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2:21" ht="15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2:21" ht="15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2:21" ht="15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2:21" ht="15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2:21" ht="15.7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2:21" ht="15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2:21" ht="15.7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2:21" ht="15.7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2:21" ht="15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2:21" ht="15.7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2:21" ht="15.7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2:21" ht="15.7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2:21" ht="15.7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2:21" ht="15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2:21" ht="15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2:21" ht="15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2:21" ht="15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2:21" ht="15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2:21" ht="15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2:21" ht="15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</row>
    <row r="175" spans="2:21" ht="15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</row>
    <row r="176" spans="2:21" ht="15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</row>
    <row r="177" spans="2:21" ht="15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</row>
    <row r="178" spans="2:21" ht="15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</row>
    <row r="179" spans="2:21" ht="15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</row>
    <row r="180" spans="2:21" ht="15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</row>
    <row r="181" spans="2:21" ht="15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2" spans="2:21" ht="15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</row>
    <row r="183" spans="2:21" ht="15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</row>
    <row r="184" spans="2:21" ht="15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2:21" ht="15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2:21" ht="15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</row>
    <row r="187" spans="2:21" ht="15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</row>
    <row r="188" spans="2:21" ht="15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</row>
    <row r="189" spans="2:21" ht="15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</row>
    <row r="190" spans="2:21" ht="15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</row>
    <row r="191" spans="2:21" ht="15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</row>
    <row r="192" spans="2:21" ht="15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</row>
    <row r="193" spans="2:21" ht="15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</row>
    <row r="194" spans="2:21" ht="15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</row>
    <row r="195" spans="2:21" ht="15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2:21" ht="15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2:21" ht="15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</row>
    <row r="198" spans="2:21" ht="15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2:21" ht="15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</row>
    <row r="200" spans="2:21" ht="15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</row>
    <row r="201" spans="2:21" ht="15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</row>
    <row r="202" spans="2:21" ht="15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</row>
    <row r="203" spans="2:21" ht="15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</row>
    <row r="204" spans="2:21" ht="15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</row>
    <row r="205" spans="2:21" ht="15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</row>
    <row r="206" spans="2:21" ht="15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</row>
    <row r="207" spans="2:21" ht="15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</row>
    <row r="208" spans="2:21" ht="15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</row>
    <row r="209" spans="2:21" ht="15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</row>
    <row r="210" spans="2:21" ht="15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</row>
    <row r="211" spans="2:21" ht="15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</row>
    <row r="212" spans="2:21" ht="15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</row>
    <row r="213" spans="2:21" ht="15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</row>
    <row r="214" spans="2:21" ht="15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</row>
    <row r="215" spans="2:21" ht="15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</row>
    <row r="216" spans="2:21" ht="15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</row>
    <row r="217" spans="2:21" ht="15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</row>
    <row r="218" spans="2:21" ht="15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</row>
    <row r="219" spans="2:21" ht="15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</row>
    <row r="220" spans="2:21" ht="15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</row>
    <row r="221" spans="2:21" ht="15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</row>
    <row r="222" spans="2:21" ht="15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</row>
    <row r="223" spans="2:21" ht="15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</row>
    <row r="224" spans="2:21" ht="15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</row>
    <row r="225" spans="2:21" ht="15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</row>
    <row r="226" spans="2:21" ht="15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</row>
    <row r="227" spans="2:21" ht="15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</row>
    <row r="228" spans="2:21" ht="15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</row>
    <row r="229" spans="2:21" ht="15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</row>
    <row r="230" spans="2:21" ht="15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</row>
    <row r="231" spans="2:21" ht="15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</row>
    <row r="232" spans="2:21" ht="15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</row>
    <row r="233" spans="2:21" ht="15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</row>
    <row r="234" spans="2:21" ht="15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</row>
    <row r="235" spans="2:21" ht="15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</row>
    <row r="236" spans="2:21" ht="15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</row>
    <row r="237" spans="2:21" ht="15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</row>
    <row r="238" spans="2:21" ht="15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</row>
    <row r="239" spans="2:21" ht="15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</row>
    <row r="240" spans="2:21" ht="15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</row>
    <row r="241" spans="2:21" ht="15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</row>
    <row r="242" spans="2:21" ht="15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</row>
    <row r="243" spans="2:21" ht="15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</row>
    <row r="244" spans="2:21" ht="15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</row>
    <row r="245" spans="2:21" ht="15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</row>
    <row r="246" spans="2:21" ht="15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</row>
    <row r="247" spans="2:21" ht="15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</row>
    <row r="248" spans="2:21" ht="15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</row>
    <row r="249" spans="2:21" ht="15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</row>
    <row r="250" spans="2:21" ht="15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</row>
    <row r="251" spans="2:21" ht="15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</row>
    <row r="252" spans="2:21" ht="15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</row>
    <row r="253" spans="2:21" ht="15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</row>
    <row r="254" spans="2:21" ht="15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</row>
    <row r="255" spans="2:21" ht="15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</row>
    <row r="256" spans="2:21" ht="15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</row>
    <row r="257" spans="2:21" ht="15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</row>
    <row r="258" spans="2:21" ht="15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</row>
    <row r="259" spans="2:21" ht="15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</row>
    <row r="260" spans="2:21" ht="15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</row>
    <row r="261" spans="2:21" ht="15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</row>
    <row r="262" spans="2:21" ht="15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</row>
    <row r="263" spans="2:21" ht="15.7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</row>
    <row r="264" spans="2:21" ht="15.7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</row>
    <row r="265" spans="2:21" ht="15.7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</row>
    <row r="266" spans="2:21" ht="15.7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</row>
    <row r="267" spans="2:21" ht="15.7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</row>
    <row r="268" spans="2:21" ht="15.7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</row>
    <row r="269" spans="2:21" ht="15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</row>
    <row r="270" spans="2:21" ht="15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</row>
    <row r="271" spans="2:21" ht="15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</row>
    <row r="272" spans="2:21" ht="15.7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</row>
    <row r="273" spans="2:21" ht="15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</row>
    <row r="274" spans="2:21" ht="15.7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</row>
    <row r="275" spans="2:21" ht="15.7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</row>
    <row r="276" spans="2:21" ht="15.7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</row>
    <row r="277" spans="2:21" ht="15.7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</row>
    <row r="278" spans="2:21" ht="15.7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</row>
    <row r="279" spans="2:21" ht="15.7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</row>
    <row r="280" spans="2:21" ht="15.7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</row>
    <row r="281" spans="2:21" ht="15.7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</row>
    <row r="282" spans="2:21" ht="15.7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</row>
    <row r="283" spans="2:21" ht="15.7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</row>
    <row r="284" spans="2:21" ht="15.7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</row>
    <row r="285" spans="2:21" ht="15.7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</row>
    <row r="286" spans="2:21" ht="15.7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</row>
    <row r="287" spans="2:21" ht="15.7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</row>
    <row r="288" spans="2:21" ht="15.7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</row>
    <row r="289" spans="2:21" ht="15.7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</row>
    <row r="290" spans="2:21" ht="15.7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</row>
    <row r="291" spans="2:21" ht="15.7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</row>
    <row r="292" spans="2:21" ht="15.7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</row>
    <row r="293" spans="2:21" ht="15.7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</row>
    <row r="294" spans="2:21" ht="15.7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</row>
    <row r="295" spans="2:21" ht="15.7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</row>
    <row r="296" spans="2:21" ht="15.7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</row>
    <row r="297" spans="2:21" ht="15.7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</row>
    <row r="298" spans="2:21" ht="15.7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</row>
    <row r="299" spans="2:21" ht="15.7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</row>
    <row r="300" spans="2:21" ht="15.7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</row>
    <row r="301" spans="2:21" ht="15.7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</row>
    <row r="302" spans="2:21" ht="15.7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</row>
    <row r="303" spans="2:21" ht="15.7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</row>
    <row r="304" spans="2:21" ht="15.7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</row>
    <row r="305" spans="2:21" ht="15.7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</row>
    <row r="306" spans="2:21" ht="15.7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</row>
    <row r="307" spans="2:21" ht="15.7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</row>
    <row r="308" spans="2:21" ht="15.7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</row>
    <row r="309" spans="2:21" ht="15.7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</row>
    <row r="310" spans="2:21" ht="15.7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</row>
    <row r="311" spans="2:21" ht="15.7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</row>
    <row r="312" spans="2:21" ht="15.7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</row>
    <row r="313" spans="2:21" ht="15.7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</row>
    <row r="314" spans="2:21" ht="15.7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</row>
    <row r="315" spans="2:21" ht="15.7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</row>
    <row r="316" spans="2:21" ht="15.7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</row>
    <row r="317" spans="2:21" ht="15.7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</row>
    <row r="318" spans="2:21" ht="15.7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</row>
    <row r="319" spans="2:21" ht="15.7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</row>
    <row r="320" spans="2:21" ht="15.7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</row>
    <row r="321" spans="2:21" ht="15.7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</row>
    <row r="322" spans="2:21" ht="15.7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</row>
    <row r="323" spans="2:21" ht="15.7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</row>
    <row r="324" spans="2:21" ht="15.7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</row>
    <row r="325" spans="2:21" ht="15.7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</row>
    <row r="326" spans="2:21" ht="15.7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</row>
    <row r="327" spans="2:21" ht="15.7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</row>
    <row r="328" spans="2:21" ht="15.7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</row>
    <row r="329" spans="2:21" ht="15.7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</row>
    <row r="330" spans="2:21" ht="15.7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</row>
    <row r="331" spans="2:21" ht="15.7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</row>
    <row r="332" spans="2:21" ht="15.7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</row>
    <row r="333" spans="2:21" ht="15.7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</row>
    <row r="334" spans="2:21" ht="15.7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</row>
    <row r="335" spans="2:21" ht="15.7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</row>
    <row r="336" spans="2:21" ht="15.7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</row>
    <row r="337" spans="2:21" ht="15.7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</row>
    <row r="338" spans="2:21" ht="15.7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</row>
    <row r="339" spans="2:21" ht="15.7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</row>
    <row r="340" spans="2:21" ht="15.7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</row>
    <row r="341" spans="2:21" ht="15.7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</row>
    <row r="342" spans="2:21" ht="15.7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</row>
    <row r="343" spans="2:21" ht="15.7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</row>
    <row r="344" spans="2:21" ht="15.7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</row>
    <row r="345" spans="2:21" ht="15.7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</row>
    <row r="346" spans="2:21" ht="15.7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</row>
    <row r="347" spans="2:21" ht="15.7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</row>
    <row r="348" spans="2:21" ht="15.7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</row>
    <row r="349" spans="2:21" ht="15.7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</row>
    <row r="350" spans="2:21" ht="15.7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</row>
    <row r="351" spans="2:21" ht="15.7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</row>
    <row r="352" spans="2:21" ht="15.7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</row>
    <row r="353" spans="2:21" ht="15.7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</row>
    <row r="354" spans="2:21" ht="15.7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</row>
    <row r="355" spans="2:21" ht="15.7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</row>
    <row r="356" spans="2:21" ht="15.7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</row>
    <row r="357" spans="2:21" ht="15.7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</row>
    <row r="358" spans="2:21" ht="15.7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</row>
    <row r="359" spans="2:21" ht="15.7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</row>
    <row r="360" spans="2:21" ht="15.7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</row>
    <row r="361" spans="2:21" ht="15.7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</row>
    <row r="362" spans="2:21" ht="15.7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</row>
    <row r="363" spans="2:21" ht="15.7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</row>
    <row r="364" spans="2:21" ht="15.7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</row>
    <row r="365" spans="2:21" ht="15.7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</row>
    <row r="366" spans="2:21" ht="15.7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</row>
    <row r="367" spans="2:21" ht="15.7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</row>
    <row r="368" spans="2:21" ht="15.7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</row>
    <row r="369" spans="2:21" ht="15.7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</row>
    <row r="370" spans="2:21" ht="15.7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</row>
    <row r="371" spans="2:21" ht="15.7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</row>
    <row r="372" spans="2:21" ht="15.7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</row>
    <row r="373" spans="2:21" ht="15.7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</row>
    <row r="374" spans="2:21" ht="15.7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</row>
    <row r="375" spans="2:21" ht="15.7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</row>
    <row r="376" spans="2:21" ht="15.7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</row>
    <row r="377" spans="2:21" ht="15.7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</row>
    <row r="378" spans="2:21" ht="15.7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</row>
    <row r="379" spans="2:21" ht="15.7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</row>
    <row r="380" spans="2:21" ht="15.7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</row>
    <row r="381" spans="2:21" ht="15.7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</row>
    <row r="382" spans="2:21" ht="15.7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</row>
    <row r="383" spans="2:21" ht="15.7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</row>
    <row r="384" spans="2:21" ht="15.7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</row>
    <row r="385" spans="2:21" ht="15.7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</row>
    <row r="386" spans="2:21" ht="15.7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</row>
    <row r="387" spans="2:21" ht="15.7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</row>
    <row r="388" spans="2:21" ht="15.7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</row>
    <row r="389" spans="2:21" ht="15.7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</row>
    <row r="390" spans="2:21" ht="15.7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</row>
    <row r="391" spans="2:21" ht="15.7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</row>
    <row r="392" spans="2:21" ht="15.7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</row>
    <row r="393" spans="2:21" ht="15.7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</row>
    <row r="394" spans="2:21" ht="15.7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</row>
    <row r="395" spans="2:21" ht="15.7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</row>
    <row r="396" spans="2:21" ht="15.7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</row>
    <row r="397" spans="2:21" ht="15.7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</row>
    <row r="398" spans="2:21" ht="15.7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</row>
    <row r="399" spans="2:21" ht="15.7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</row>
    <row r="400" spans="2:21" ht="15.7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</row>
    <row r="401" spans="2:21" ht="15.7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</row>
    <row r="402" spans="2:21" ht="15.7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</row>
    <row r="403" spans="2:21" ht="15.7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</row>
    <row r="404" spans="2:21" ht="15.7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</row>
    <row r="405" spans="2:21" ht="15.7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</row>
    <row r="406" spans="2:21" ht="15.7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</row>
    <row r="407" spans="2:21" ht="15.7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</row>
    <row r="408" spans="2:21" ht="15.7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</row>
    <row r="409" spans="2:21" ht="15.7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</row>
    <row r="410" spans="2:21" ht="15.7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</row>
    <row r="411" spans="2:21" ht="15.7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</row>
    <row r="412" spans="2:21" ht="15.7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</row>
    <row r="413" spans="2:21" ht="15.7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</row>
    <row r="414" spans="2:21" ht="15.7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</row>
    <row r="415" spans="2:21" ht="15.7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</row>
    <row r="416" spans="2:21" ht="15.7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</row>
    <row r="417" spans="2:21" ht="15.7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</row>
    <row r="418" spans="2:21" ht="15.7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</row>
    <row r="419" spans="2:21" ht="15.7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</row>
    <row r="420" spans="2:21" ht="15.7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</row>
    <row r="421" spans="2:21" ht="15.7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</row>
    <row r="422" spans="2:21" ht="15.7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</row>
    <row r="423" spans="2:21" ht="15.7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</row>
    <row r="424" spans="2:21" ht="15.7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</row>
    <row r="425" spans="2:21" ht="15.7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</row>
    <row r="426" spans="2:21" ht="15.7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</row>
    <row r="427" spans="2:21" ht="15.7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</row>
    <row r="428" spans="2:21" ht="15.7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</row>
    <row r="429" spans="2:21" ht="15.7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</row>
    <row r="430" spans="2:21" ht="15.7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</row>
    <row r="431" spans="2:21" ht="15.7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</row>
    <row r="432" spans="2:21" ht="15.7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</row>
    <row r="433" spans="2:21" ht="15.7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</row>
    <row r="434" spans="2:21" ht="15.7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</row>
    <row r="435" spans="2:21" ht="15.7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</row>
    <row r="436" spans="2:21" ht="15.7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</row>
    <row r="437" spans="2:21" ht="15.7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</row>
    <row r="438" spans="2:21" ht="15.7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</row>
    <row r="439" spans="2:21" ht="15.7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</row>
    <row r="440" spans="2:21" ht="15.7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</row>
    <row r="441" spans="2:21" ht="15.7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</row>
    <row r="442" spans="2:21" ht="15.7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</row>
    <row r="443" spans="2:21" ht="15.7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</row>
    <row r="444" spans="2:21" ht="15.7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</row>
    <row r="445" spans="2:21" ht="15.7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</row>
    <row r="446" spans="2:21" ht="15.7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</row>
    <row r="447" spans="2:21" ht="15.7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</row>
    <row r="448" spans="2:21" ht="15.7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</row>
    <row r="449" spans="2:21" ht="15.7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</row>
    <row r="450" spans="2:21" ht="15.7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</row>
    <row r="451" spans="2:21" ht="15.7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</row>
    <row r="452" spans="2:21" ht="15.7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</row>
    <row r="453" spans="2:21" ht="15.7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</row>
    <row r="454" spans="2:21" ht="15.7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</row>
    <row r="455" spans="2:21" ht="15.7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</row>
    <row r="456" spans="2:21" ht="15.7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</row>
    <row r="457" spans="2:21" ht="15.7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</row>
    <row r="458" spans="2:21" ht="15.7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</row>
    <row r="459" spans="2:21" ht="15.7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</row>
    <row r="460" spans="2:21" ht="15.7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</row>
    <row r="461" spans="2:21" ht="15.7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</row>
    <row r="462" spans="2:21" ht="15.7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</row>
    <row r="463" spans="2:21" ht="15.7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</row>
    <row r="464" spans="2:21" ht="15.7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</row>
    <row r="465" spans="2:21" ht="15.7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</row>
    <row r="466" spans="2:21" ht="15.7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</row>
    <row r="467" spans="2:21" ht="15.7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</row>
    <row r="468" spans="2:21" ht="15.7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</row>
    <row r="469" spans="2:21" ht="15.7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</row>
    <row r="470" spans="2:21" ht="15.7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</row>
    <row r="471" spans="2:21" ht="15.7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</row>
    <row r="472" spans="2:21" ht="15.7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</row>
    <row r="473" spans="2:21" ht="15.7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</row>
    <row r="474" spans="2:21" ht="15.7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</row>
    <row r="475" spans="2:21" ht="15.7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</row>
    <row r="476" spans="2:21" ht="15.7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</row>
    <row r="477" spans="2:21" ht="15.7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</row>
    <row r="478" spans="2:21" ht="15.7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</row>
    <row r="479" spans="2:21" ht="15.7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</row>
    <row r="480" spans="2:21" ht="15.7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</row>
    <row r="481" spans="2:21" ht="15.7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</row>
    <row r="482" spans="2:21" ht="15.7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</row>
    <row r="483" spans="2:21" ht="15.7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</row>
    <row r="484" spans="2:21" ht="15.7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</row>
    <row r="485" spans="2:21" ht="15.7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</row>
    <row r="486" spans="2:21" ht="15.7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</row>
    <row r="487" spans="2:21" ht="15.7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</row>
    <row r="488" spans="2:21" ht="15.7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</row>
    <row r="489" spans="2:21" ht="15.7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</row>
    <row r="490" spans="2:21" ht="15.7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</row>
    <row r="491" spans="2:21" ht="15.7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</row>
    <row r="492" spans="2:21" ht="15.7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</row>
    <row r="493" spans="2:21" ht="15.7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</row>
    <row r="494" spans="2:21" ht="15.7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</row>
    <row r="495" spans="2:21" ht="15.7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</row>
    <row r="496" spans="2:21" ht="15.7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</row>
    <row r="497" spans="2:21" ht="15.7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</row>
    <row r="498" spans="2:21" ht="15.7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</row>
    <row r="499" spans="2:21" ht="15.7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</row>
    <row r="500" spans="2:21" ht="15.7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</row>
    <row r="501" spans="2:21" ht="15.7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</row>
    <row r="502" spans="2:21" ht="15.7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</row>
    <row r="503" spans="2:21" ht="15.7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</row>
    <row r="504" spans="2:21" ht="15.7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</row>
    <row r="505" spans="2:21" ht="15.7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</row>
    <row r="506" spans="2:21" ht="15.7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</row>
    <row r="507" spans="2:21" ht="15.7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</row>
    <row r="508" spans="2:21" ht="15.7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</row>
    <row r="509" spans="2:21" ht="15.7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</row>
    <row r="510" spans="2:21" ht="15.7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</row>
    <row r="511" spans="2:21" ht="15.7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</row>
    <row r="512" spans="2:21" ht="15.7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</row>
    <row r="513" spans="2:21" ht="15.7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</row>
    <row r="514" spans="2:21" ht="15.7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</row>
    <row r="515" spans="2:21" ht="15.7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</row>
    <row r="516" spans="2:21" ht="15.7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</row>
    <row r="517" spans="2:21" ht="15.7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</row>
    <row r="518" spans="2:21" ht="15.7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</row>
    <row r="519" spans="2:21" ht="15.7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</row>
    <row r="520" spans="2:21" ht="15.7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</row>
    <row r="521" spans="2:21" ht="15.7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</row>
    <row r="522" spans="2:21" ht="15.7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</row>
    <row r="523" spans="2:21" ht="15.7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</row>
    <row r="524" spans="2:21" ht="15.7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</row>
    <row r="525" spans="2:21" ht="15.7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</row>
    <row r="526" spans="2:21" ht="15.7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</row>
    <row r="527" spans="2:21" ht="15.7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</row>
    <row r="528" spans="2:21" ht="15.7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</row>
    <row r="529" spans="2:21" ht="15.7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</row>
    <row r="530" spans="2:21" ht="15.7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</row>
    <row r="531" spans="2:21" ht="15.7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</row>
    <row r="532" spans="2:21" ht="15.7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</row>
    <row r="533" spans="2:21" ht="15.7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</row>
    <row r="534" spans="2:21" ht="15.7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</row>
    <row r="535" spans="2:21" ht="15.7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</row>
    <row r="536" spans="2:21" ht="15.7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</row>
    <row r="537" spans="2:21" ht="15.7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</row>
    <row r="538" spans="2:21" ht="15.7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</row>
    <row r="539" spans="2:21" ht="15.7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</row>
    <row r="540" spans="2:21" ht="15.7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</row>
    <row r="541" spans="2:21" ht="15.7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</row>
    <row r="542" spans="2:21" ht="15.7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</row>
    <row r="543" spans="2:21" ht="15.7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</row>
    <row r="544" spans="2:21" ht="15.7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</row>
    <row r="545" spans="2:21" ht="15.7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</row>
    <row r="546" spans="2:21" ht="15.7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</row>
    <row r="547" spans="2:21" ht="15.7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</row>
    <row r="548" spans="2:21" ht="15.7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</row>
    <row r="549" spans="2:21" ht="15.7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</row>
    <row r="550" spans="2:21" ht="15.7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</row>
    <row r="551" spans="2:21" ht="15.7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</row>
    <row r="552" spans="2:21" ht="15.7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</row>
    <row r="553" spans="2:21" ht="15.7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</row>
    <row r="554" spans="2:21" ht="15.7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</row>
    <row r="555" spans="2:21" ht="15.7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</row>
    <row r="556" spans="2:21" ht="15.7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</row>
    <row r="557" spans="2:21" ht="15.7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</row>
    <row r="558" spans="2:21" ht="15.7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</row>
    <row r="559" spans="2:21" ht="15.7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</row>
    <row r="560" spans="2:21" ht="15.7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</row>
    <row r="561" spans="2:21" ht="15.7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</row>
    <row r="562" spans="2:21" ht="15.75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</row>
    <row r="563" spans="2:21" ht="15.75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</row>
    <row r="564" spans="2:21" ht="15.75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</row>
    <row r="565" spans="2:21" ht="15.75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</row>
    <row r="566" spans="2:21" ht="15.75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</row>
    <row r="567" spans="2:21" ht="15.75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</row>
    <row r="568" spans="2:21" ht="15.75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</row>
    <row r="569" spans="2:21" ht="15.75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</row>
    <row r="570" spans="2:21" ht="15.75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</row>
    <row r="571" spans="2:21" ht="15.75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</row>
    <row r="572" spans="2:21" ht="15.75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</row>
    <row r="573" spans="2:21" ht="15.75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</row>
    <row r="574" spans="2:21" ht="15.75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</row>
    <row r="575" spans="2:21" ht="15.75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</row>
    <row r="576" spans="2:21" ht="15.75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</row>
    <row r="577" spans="2:21" ht="15.75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</row>
    <row r="578" spans="2:21" ht="15.75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</row>
    <row r="579" spans="2:21" ht="15.75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</row>
    <row r="580" spans="2:21" ht="15.75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</row>
    <row r="581" spans="2:21" ht="15.75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</row>
    <row r="582" spans="2:21" ht="15.75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</row>
    <row r="583" spans="2:21" ht="15.75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</row>
    <row r="584" spans="2:21" ht="15.75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</row>
    <row r="585" spans="2:21" ht="15.75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</row>
    <row r="586" spans="2:21" ht="15.75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</row>
    <row r="587" spans="2:21" ht="15.75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</row>
    <row r="588" spans="2:21" ht="15.75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</row>
    <row r="589" spans="2:21" ht="15.75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</row>
    <row r="590" spans="2:21" ht="15.75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</row>
    <row r="591" spans="2:21" ht="15.7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</row>
    <row r="592" spans="2:21" ht="15.7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</row>
    <row r="593" spans="2:21" ht="15.7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</row>
    <row r="594" spans="2:21" ht="15.7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</row>
    <row r="595" spans="2:21" ht="15.7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</row>
    <row r="596" spans="2:21" ht="15.7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</row>
    <row r="597" spans="2:21" ht="15.7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</row>
    <row r="598" spans="2:21" ht="15.7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</row>
    <row r="599" spans="2:21" ht="15.7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</row>
    <row r="600" spans="2:21" ht="15.7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</row>
    <row r="601" spans="2:21" ht="15.7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</row>
    <row r="602" spans="2:21" ht="15.7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</row>
    <row r="603" spans="2:21" ht="15.7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</row>
    <row r="604" spans="2:21" ht="15.7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</row>
    <row r="605" spans="2:21" ht="15.7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</row>
    <row r="606" spans="2:21" ht="15.7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</row>
    <row r="607" spans="2:21" ht="15.7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</row>
    <row r="608" spans="2:21" ht="15.7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</row>
    <row r="609" spans="2:21" ht="15.7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</row>
    <row r="610" spans="2:21" ht="15.7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</row>
    <row r="611" spans="2:21" ht="15.7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</row>
    <row r="612" spans="2:21" ht="15.7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</row>
    <row r="613" spans="2:21" ht="15.7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</row>
    <row r="614" spans="2:21" ht="15.7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</row>
    <row r="615" spans="2:21" ht="15.7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</row>
    <row r="616" spans="2:21" ht="15.7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</row>
    <row r="617" spans="2:21" ht="15.7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</row>
    <row r="618" spans="2:21" ht="15.7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</row>
    <row r="619" spans="2:21" ht="15.7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</row>
    <row r="620" spans="2:21" ht="15.7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</row>
    <row r="621" spans="2:21" ht="15.7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</row>
    <row r="622" spans="2:21" ht="15.7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</row>
    <row r="623" spans="2:21" ht="15.7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</row>
    <row r="624" spans="2:21" ht="15.75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</row>
    <row r="625" spans="2:21" ht="15.75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</row>
    <row r="626" spans="2:21" ht="15.75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</row>
    <row r="627" spans="2:21" ht="15.75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</row>
    <row r="628" spans="2:21" ht="15.75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</row>
    <row r="629" spans="2:21" ht="15.75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</row>
    <row r="630" spans="2:21" ht="15.75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</row>
    <row r="631" spans="2:21" ht="15.75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</row>
    <row r="632" spans="2:21" ht="15.75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</row>
    <row r="633" spans="2:21" ht="15.75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</row>
    <row r="634" spans="2:21" ht="15.75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</row>
    <row r="635" spans="2:21" ht="15.75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</row>
    <row r="636" spans="2:21" ht="15.75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</row>
    <row r="637" spans="2:21" ht="15.75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</row>
    <row r="638" spans="2:21" ht="15.75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</row>
    <row r="639" spans="2:21" ht="15.75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</row>
    <row r="640" spans="2:21" ht="15.75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</row>
    <row r="641" spans="2:21" ht="15.75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</row>
    <row r="642" spans="2:21" ht="15.75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</row>
    <row r="643" spans="2:21" ht="15.75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</row>
    <row r="644" spans="2:21" ht="15.75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</row>
    <row r="645" spans="2:21" ht="15.75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</row>
    <row r="646" spans="2:21" ht="15.75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</row>
    <row r="647" spans="2:21" ht="15.75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</row>
    <row r="648" spans="2:21" ht="15.75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</row>
    <row r="649" spans="2:21" ht="15.75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</row>
    <row r="650" spans="2:21" ht="15.75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</row>
    <row r="651" spans="2:21" ht="15.75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</row>
    <row r="652" spans="2:21" ht="15.75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</row>
    <row r="653" spans="2:21" ht="15.75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</row>
    <row r="654" spans="2:21" ht="15.75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</row>
    <row r="655" spans="2:21" ht="15.75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</row>
    <row r="656" spans="2:21" ht="15.75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</row>
    <row r="657" spans="2:21" ht="15.75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</row>
    <row r="658" spans="2:21" ht="15.75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</row>
    <row r="659" spans="2:21" ht="15.75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</row>
    <row r="660" spans="2:21" ht="15.75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</row>
    <row r="661" spans="2:21" ht="15.75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</row>
    <row r="662" spans="2:21" ht="15.75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</row>
    <row r="663" spans="2:21" ht="15.75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</row>
    <row r="664" spans="2:21" ht="15.75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</row>
    <row r="665" spans="2:21" ht="15.75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</row>
    <row r="666" spans="2:21" ht="15.75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</row>
    <row r="667" spans="2:21" ht="15.75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</row>
    <row r="668" spans="2:21" ht="15.75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</row>
    <row r="669" spans="2:21" ht="15.75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</row>
    <row r="670" spans="2:21" ht="15.75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</row>
    <row r="671" spans="2:21" ht="15.75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</row>
    <row r="672" spans="2:21" ht="15.75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</row>
    <row r="673" spans="2:21" ht="15.75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</row>
    <row r="674" spans="2:21" ht="15.75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</row>
    <row r="675" spans="2:21" ht="15.75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</row>
    <row r="676" spans="2:21" ht="15.75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</row>
    <row r="677" spans="2:21" ht="15.75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</row>
    <row r="678" spans="2:21" ht="15.75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</row>
    <row r="679" spans="2:21" ht="15.75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</row>
    <row r="680" spans="2:21" ht="15.75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</row>
    <row r="681" spans="2:21" ht="15.75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</row>
    <row r="682" spans="2:21" ht="15.75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</row>
    <row r="683" spans="2:21" ht="15.75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</row>
    <row r="684" spans="2:21" ht="15.75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</row>
    <row r="685" spans="2:21" ht="15.75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</row>
    <row r="686" spans="2:21" ht="15.75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</row>
    <row r="687" spans="2:21" ht="15.75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</row>
    <row r="688" spans="2:21" ht="15.75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</row>
    <row r="689" spans="2:21" ht="15.75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</row>
    <row r="690" spans="2:21" ht="15.75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</row>
    <row r="691" spans="2:21" ht="15.75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</row>
    <row r="692" spans="2:21" ht="15.75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</row>
    <row r="693" spans="2:21" ht="15.75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</row>
    <row r="694" spans="2:21" ht="15.75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</row>
    <row r="695" spans="2:21" ht="15.75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</row>
    <row r="696" spans="2:21" ht="15.75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</row>
    <row r="697" spans="2:21" ht="15.75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</row>
    <row r="698" spans="2:21" ht="15.75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</row>
    <row r="699" spans="2:21" ht="15.75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</row>
    <row r="700" spans="2:21" ht="15.75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</row>
    <row r="701" spans="2:21" ht="15.75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</row>
    <row r="702" spans="2:21" ht="15.75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</row>
    <row r="703" spans="2:21" ht="15.75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</row>
    <row r="704" spans="2:21" ht="15.75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</row>
    <row r="705" spans="2:21" ht="15.75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</row>
    <row r="706" spans="2:21" ht="15.75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</row>
    <row r="707" spans="2:21" ht="15.75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</row>
    <row r="708" spans="2:21" ht="15.75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</row>
    <row r="709" spans="2:21" ht="15.75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</row>
    <row r="710" spans="2:21" ht="15.75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</row>
    <row r="711" spans="2:21" ht="15.75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</row>
    <row r="712" spans="2:21" ht="15.75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</row>
    <row r="713" spans="2:21" ht="15.75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</row>
    <row r="714" spans="2:21" ht="15.75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</row>
    <row r="715" spans="2:21" ht="15.75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</row>
    <row r="716" spans="2:21" ht="15.75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</row>
    <row r="717" spans="2:21" ht="15.75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</row>
    <row r="718" spans="2:21" ht="15.75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</row>
    <row r="719" spans="2:21" ht="15.75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</row>
    <row r="720" spans="2:21" ht="15.75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</row>
    <row r="721" spans="2:21" ht="15.75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</row>
    <row r="722" spans="2:21" ht="15.75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</row>
    <row r="723" spans="2:21" ht="15.75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</row>
    <row r="724" spans="2:21" ht="15.75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</row>
    <row r="725" spans="2:21" ht="15.75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</row>
    <row r="726" spans="2:21" ht="15.75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</row>
    <row r="727" spans="2:21" ht="15.75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</row>
    <row r="728" spans="2:21" ht="15.75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</row>
    <row r="729" spans="2:21" ht="15.75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</row>
    <row r="730" spans="2:21" ht="15.75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</row>
    <row r="731" spans="2:21" ht="15.75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</row>
    <row r="732" spans="2:21" ht="15.75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</row>
    <row r="733" spans="2:21" ht="15.75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</row>
    <row r="734" spans="2:21" ht="15.75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</row>
    <row r="735" spans="2:21" ht="15.75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</row>
    <row r="736" spans="2:21" ht="15.75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</row>
    <row r="737" spans="2:21" ht="15.75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</row>
    <row r="738" spans="2:21" ht="15.75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</row>
    <row r="739" spans="2:21" ht="15.75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</row>
    <row r="740" spans="2:21" ht="15.75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</row>
    <row r="741" spans="2:21" ht="15.75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</row>
    <row r="742" spans="2:21" ht="15.75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</row>
    <row r="743" spans="2:21" ht="15.75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</row>
    <row r="744" spans="2:21" ht="15.75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</row>
    <row r="745" spans="2:21" ht="15.75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</row>
    <row r="746" spans="2:21" ht="15.75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</row>
    <row r="747" spans="2:21" ht="15.75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</row>
    <row r="748" spans="2:21" ht="15.75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</row>
    <row r="749" spans="2:21" ht="15.75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</row>
    <row r="750" spans="2:21" ht="15.75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</row>
    <row r="751" spans="2:21" ht="15.75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</row>
    <row r="752" spans="2:21" ht="15.75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</row>
    <row r="753" spans="2:21" ht="15.75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</row>
    <row r="754" spans="2:21" ht="15.75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</row>
    <row r="755" spans="2:21" ht="15.75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</row>
    <row r="756" spans="2:21" ht="15.75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</row>
    <row r="757" spans="2:21" ht="15.75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</row>
    <row r="758" spans="2:21" ht="15.75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</row>
    <row r="759" spans="2:21" ht="15.75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</row>
    <row r="760" spans="2:21" ht="15.75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</row>
    <row r="761" spans="2:21" ht="15.75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</row>
    <row r="762" spans="2:21" ht="15.75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</row>
    <row r="763" spans="2:21" ht="15.75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</row>
    <row r="764" spans="2:21" ht="15.75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</row>
    <row r="765" spans="2:21" ht="15.75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</row>
    <row r="766" spans="2:21" ht="15.75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</row>
    <row r="767" spans="2:21" ht="15.75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</row>
    <row r="768" spans="2:21" ht="15.75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</row>
    <row r="769" spans="2:21" ht="15.75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</row>
    <row r="770" spans="2:21" ht="15.75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</row>
    <row r="771" spans="2:21" ht="15.75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</row>
    <row r="772" spans="2:21" ht="15.75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</row>
    <row r="773" spans="2:21" ht="15.75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</row>
    <row r="774" spans="2:21" ht="15.75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</row>
    <row r="775" spans="2:21" ht="15.75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</row>
    <row r="776" spans="2:21" ht="15.75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</row>
    <row r="777" spans="2:21" ht="15.75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</row>
    <row r="778" spans="2:21" ht="15.75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</row>
    <row r="779" spans="2:21" ht="15.75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</row>
    <row r="780" spans="2:21" ht="15.75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</row>
    <row r="781" spans="2:21" ht="15.75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</row>
    <row r="782" spans="2:21" ht="15.75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</row>
    <row r="783" spans="2:21" ht="15.75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</row>
    <row r="784" spans="2:21" ht="15.75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</row>
    <row r="785" spans="2:21" ht="15.75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</row>
    <row r="786" spans="2:21" ht="15.75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</row>
    <row r="787" spans="2:21" ht="15.75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</row>
    <row r="788" spans="2:21" ht="15.75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</row>
    <row r="789" spans="2:21" ht="15.75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</row>
    <row r="790" spans="2:21" ht="15.75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</row>
    <row r="791" spans="2:21" ht="15.75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</row>
    <row r="792" spans="2:21" ht="15.75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</row>
    <row r="793" spans="2:21" ht="15.75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</row>
    <row r="794" spans="2:21" ht="15.75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</row>
    <row r="795" spans="2:21" ht="15.75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</row>
    <row r="796" spans="2:21" ht="15.75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</row>
    <row r="797" spans="2:21" ht="15.75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</row>
    <row r="798" spans="2:21" ht="15.75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</row>
    <row r="799" spans="2:21" ht="15.75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</row>
    <row r="800" spans="2:21" ht="15.75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</row>
    <row r="801" spans="2:21" ht="15.75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</row>
    <row r="802" spans="2:21" ht="15.75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</row>
    <row r="803" spans="2:21" ht="15.75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</row>
    <row r="804" spans="2:21" ht="15.75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</row>
    <row r="805" spans="2:21" ht="15.75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</row>
    <row r="806" spans="2:21" ht="15.75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</row>
    <row r="807" spans="2:21" ht="15.75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</row>
    <row r="808" spans="2:21" ht="15.75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</row>
    <row r="809" spans="2:21" ht="15.75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</row>
    <row r="810" spans="2:21" ht="15.75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</row>
    <row r="811" spans="2:21" ht="15.75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</row>
    <row r="812" spans="2:21" ht="15.75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</row>
    <row r="813" spans="2:21" ht="15.75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</row>
    <row r="814" spans="2:21" ht="15.75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</row>
    <row r="815" spans="2:21" ht="15.75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</row>
    <row r="816" spans="2:21" ht="15.75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</row>
    <row r="817" spans="2:21" ht="15.75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</row>
    <row r="818" spans="2:21" ht="15.75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</row>
    <row r="819" spans="2:21" ht="15.75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</row>
    <row r="820" spans="2:21" ht="15.75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</row>
    <row r="821" spans="2:21" ht="15.75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</row>
    <row r="822" spans="2:21" ht="15.75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</row>
    <row r="823" spans="2:21" ht="15.75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</row>
    <row r="824" spans="2:21" ht="15.75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</row>
    <row r="825" spans="2:21" ht="15.75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</row>
    <row r="826" spans="2:21" ht="15.75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</row>
    <row r="827" spans="2:21" ht="15.75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</row>
    <row r="828" spans="2:21" ht="15.75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</row>
    <row r="829" spans="2:21" ht="15.75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</row>
    <row r="830" spans="2:21" ht="15.75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</row>
    <row r="831" spans="2:21" ht="15.75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</row>
    <row r="832" spans="2:21" ht="15.75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</row>
    <row r="833" spans="2:21" ht="15.75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</row>
    <row r="834" spans="2:21" ht="15.75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</row>
    <row r="835" spans="2:21" ht="15.75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</row>
    <row r="836" spans="2:21" ht="15.75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</row>
    <row r="837" spans="2:21" ht="15.75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</row>
    <row r="838" spans="2:21" ht="15.75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</row>
    <row r="839" spans="2:21" ht="15.75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</row>
    <row r="840" spans="2:21" ht="15.75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</row>
    <row r="841" spans="2:21" ht="15.75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</row>
    <row r="842" spans="2:21" ht="15.75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</row>
    <row r="843" spans="2:21" ht="15.75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</row>
    <row r="844" spans="2:21" ht="15.75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</row>
    <row r="845" spans="2:21" ht="15.75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</row>
    <row r="846" spans="2:21" ht="15.75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</row>
    <row r="847" spans="2:21" ht="15.75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</row>
    <row r="848" spans="2:21" ht="15.75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</row>
    <row r="849" spans="2:21" ht="15.75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</row>
    <row r="850" spans="2:21" ht="15.75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</row>
    <row r="851" spans="2:21" ht="15.75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</row>
    <row r="852" spans="2:21" ht="15.75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</row>
    <row r="853" spans="2:21" ht="15.75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</row>
    <row r="854" spans="2:21" ht="15.75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</row>
    <row r="855" spans="2:21" ht="15.75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</row>
    <row r="856" spans="2:21" ht="15.75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</row>
    <row r="857" spans="2:21" ht="15.75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</row>
    <row r="858" spans="2:21" ht="15.75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</row>
    <row r="859" spans="2:21" ht="15.75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</row>
    <row r="860" spans="2:21" ht="15.75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</row>
    <row r="861" spans="2:21" ht="15.75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</row>
    <row r="862" spans="2:21" ht="15.75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</row>
    <row r="863" spans="2:21" ht="15.75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</row>
    <row r="864" spans="2:21" ht="15.75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</row>
    <row r="865" spans="2:21" ht="15.75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</row>
    <row r="866" spans="2:21" ht="15.75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</row>
    <row r="867" spans="2:21" ht="15.75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</row>
    <row r="868" spans="2:21" ht="15.75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</row>
    <row r="869" spans="2:21" ht="15.75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</row>
    <row r="870" spans="2:21" ht="15.75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</row>
    <row r="871" spans="2:21" ht="15.75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</row>
    <row r="872" spans="2:21" ht="15.75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</row>
    <row r="873" spans="2:21" ht="15.75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</row>
    <row r="874" spans="2:21" ht="15.75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</row>
    <row r="875" spans="2:21" ht="15.75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</row>
    <row r="876" spans="2:21" ht="15.75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</row>
    <row r="877" spans="2:21" ht="15.75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</row>
    <row r="878" spans="2:21" ht="15.75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</row>
    <row r="879" spans="2:21" ht="15.75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</row>
    <row r="880" spans="2:21" ht="15.75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</row>
    <row r="881" spans="2:21" ht="15.75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</row>
    <row r="882" spans="2:21" ht="15.75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</row>
    <row r="883" spans="2:21" ht="15.75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</row>
    <row r="884" spans="2:21" ht="15.75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</row>
    <row r="885" spans="2:21" ht="15.75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</row>
    <row r="886" spans="2:21" ht="15.75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</row>
    <row r="887" spans="2:21" ht="15.75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</row>
    <row r="888" spans="2:21" ht="15.75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</row>
    <row r="889" spans="2:21" ht="15.75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</row>
  </sheetData>
  <sheetProtection/>
  <mergeCells count="13">
    <mergeCell ref="F96:J96"/>
    <mergeCell ref="F103:J103"/>
    <mergeCell ref="F104:G104"/>
    <mergeCell ref="F107:J107"/>
    <mergeCell ref="F116:J116"/>
    <mergeCell ref="F144:J144"/>
    <mergeCell ref="F122:J122"/>
    <mergeCell ref="F139:J139"/>
    <mergeCell ref="F142:J142"/>
    <mergeCell ref="F143:J143"/>
    <mergeCell ref="F120:J120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57" max="255" man="1"/>
    <brk id="73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Marie Kursová</cp:lastModifiedBy>
  <cp:lastPrinted>2017-03-22T21:22:17Z</cp:lastPrinted>
  <dcterms:created xsi:type="dcterms:W3CDTF">2007-04-11T08:47:14Z</dcterms:created>
  <dcterms:modified xsi:type="dcterms:W3CDTF">2017-03-22T21:33:22Z</dcterms:modified>
  <cp:category/>
  <cp:version/>
  <cp:contentType/>
  <cp:contentStatus/>
</cp:coreProperties>
</file>